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本级一般收入" sheetId="50" r:id="rId1"/>
    <sheet name="本级一般支出" sheetId="49" r:id="rId2"/>
    <sheet name="本级一般平衡" sheetId="48" r:id="rId3"/>
    <sheet name="省对市县补助" sheetId="11" r:id="rId4"/>
    <sheet name="本级基本支出" sheetId="17" r:id="rId5"/>
    <sheet name="预算内基本建设" sheetId="19" r:id="rId6"/>
    <sheet name="一般债务余额" sheetId="20" r:id="rId7"/>
    <sheet name="一般债务分地区" sheetId="21" r:id="rId8"/>
    <sheet name="本级基金收入" sheetId="25" r:id="rId9"/>
    <sheet name="本级基金支出" sheetId="26" r:id="rId10"/>
    <sheet name="本级基金平衡" sheetId="27" r:id="rId11"/>
    <sheet name="省对市县基金补助" sheetId="28" r:id="rId12"/>
    <sheet name="专项债务余额" sheetId="30" r:id="rId13"/>
    <sheet name="专项债务分地区" sheetId="31" r:id="rId14"/>
    <sheet name="本级国资收入" sheetId="51" r:id="rId15"/>
    <sheet name="本级国资支出" sheetId="35" r:id="rId16"/>
    <sheet name="本级社保收入" sheetId="45" r:id="rId17"/>
    <sheet name="本级社保支出" sheetId="46" r:id="rId18"/>
    <sheet name="债务余额汇总" sheetId="40" r:id="rId19"/>
    <sheet name="分地区限额汇总" sheetId="41" r:id="rId20"/>
    <sheet name="Sheet1" sheetId="52" r:id="rId21"/>
  </sheets>
  <externalReferences>
    <externalReference r:id="rId22"/>
    <externalReference r:id="rId23"/>
    <externalReference r:id="rId24"/>
    <externalReference r:id="rId25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16">#REF!</definedName>
    <definedName name="__1A01_" localSheetId="17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16">'[2]A01-1'!$A$5:$C$36</definedName>
    <definedName name="_2A08_" localSheetId="17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 localSheetId="1">本级一般支出!$1:$5</definedName>
    <definedName name="_xlnm.Print_Titles">#N/A</definedName>
    <definedName name="s">#N/A</definedName>
    <definedName name="地区名称" localSheetId="16">#REF!</definedName>
    <definedName name="地区名称" localSheetId="17">#REF!</definedName>
    <definedName name="地区名称">#REF!</definedName>
    <definedName name="支出" localSheetId="16">#REF!</definedName>
    <definedName name="支出" localSheetId="17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<sst xmlns="http://schemas.openxmlformats.org/spreadsheetml/2006/main" count="1498">
  <si>
    <t>表1</t>
  </si>
  <si>
    <t>2016年达州市达川区区级一般公共预算收入决算表</t>
  </si>
  <si>
    <t>单位：万元</t>
  </si>
  <si>
    <t>预    算    科    目</t>
  </si>
  <si>
    <t>年初预算数</t>
  </si>
  <si>
    <t>调整预算数</t>
  </si>
  <si>
    <t>决算数</t>
  </si>
  <si>
    <t>累计占预算%</t>
  </si>
  <si>
    <t>增减%</t>
  </si>
  <si>
    <t>税收收入小计</t>
  </si>
  <si>
    <t>一、增 值 税</t>
  </si>
  <si>
    <t>二、营 业 税</t>
  </si>
  <si>
    <t>三、企业所得税</t>
  </si>
  <si>
    <t>四、企业所得税退税</t>
  </si>
  <si>
    <t>五、个人所得税</t>
  </si>
  <si>
    <t>六、资源税</t>
  </si>
  <si>
    <t>七、城市维护建设税</t>
  </si>
  <si>
    <t>八、房产税</t>
  </si>
  <si>
    <t>九、印花税</t>
  </si>
  <si>
    <t>十、城镇土地使用税</t>
  </si>
  <si>
    <t>十一、土地增值税</t>
  </si>
  <si>
    <t>十二、车船税</t>
  </si>
  <si>
    <t>十三、耕地占用税</t>
  </si>
  <si>
    <t>十四、契税</t>
  </si>
  <si>
    <t>十五、烟叶税</t>
  </si>
  <si>
    <t>十六、其他税收收入</t>
  </si>
  <si>
    <t>非税收入小计</t>
  </si>
  <si>
    <t>十七、专项收入</t>
  </si>
  <si>
    <t>十八、行政事业性收费收入</t>
  </si>
  <si>
    <t>十九、罚没收入</t>
  </si>
  <si>
    <t>二十、国有资本经营收入</t>
  </si>
  <si>
    <t>二十一、国有资源(资产)有偿使用收入</t>
  </si>
  <si>
    <t>二十二、捐赠收入</t>
  </si>
  <si>
    <t>二十三、政府住房基金收入</t>
  </si>
  <si>
    <t>二十四、其他收入</t>
  </si>
  <si>
    <t>一般公共预算收入合计</t>
  </si>
  <si>
    <t>表2</t>
  </si>
  <si>
    <t>2016年达州市达川区区级一般公共预算支出决算表</t>
  </si>
  <si>
    <t>预算科目</t>
  </si>
  <si>
    <t>决算数为预算数的%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</si>
  <si>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</si>
  <si>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</si>
  <si>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</si>
  <si>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</si>
  <si>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</si>
  <si>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</si>
  <si>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</si>
  <si>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</si>
  <si>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</si>
  <si>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</si>
  <si>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</si>
  <si>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</si>
  <si>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</si>
  <si>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</si>
  <si>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</si>
  <si>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</si>
  <si>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</si>
  <si>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</si>
  <si>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</si>
  <si>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</si>
  <si>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</si>
  <si>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</si>
  <si>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</si>
  <si>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</si>
  <si>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</si>
  <si>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</si>
  <si>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</si>
  <si>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</si>
  <si>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</si>
  <si>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</si>
  <si>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</si>
  <si>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</si>
  <si>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</si>
  <si>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</si>
  <si>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</si>
  <si>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</si>
  <si>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</si>
  <si>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</si>
  <si>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</si>
  <si>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</si>
  <si>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</si>
  <si>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</si>
  <si>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</si>
  <si>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</si>
  <si>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</si>
  <si>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</si>
  <si>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</si>
  <si>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</si>
  <si>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</si>
  <si>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</si>
  <si>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</si>
  <si>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</si>
  <si>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</si>
  <si>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</si>
  <si>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</si>
  <si>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</si>
  <si>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</si>
  <si>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</si>
  <si>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</si>
  <si>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</si>
  <si>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</si>
  <si>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</si>
  <si>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</si>
  <si>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</si>
  <si>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</si>
  <si>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</si>
  <si>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</si>
  <si>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</si>
  <si>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</si>
  <si>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</si>
  <si>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</si>
  <si>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</si>
  <si>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</si>
  <si>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</si>
  <si>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</si>
  <si>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</si>
  <si>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</si>
  <si>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</si>
  <si>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</si>
  <si>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</si>
  <si>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</si>
  <si>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</si>
  <si>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</si>
  <si>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</si>
  <si>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</si>
  <si>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</si>
  <si>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</si>
  <si>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</si>
  <si>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</si>
  <si>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</si>
  <si>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</si>
  <si>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</si>
  <si>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</si>
  <si>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</si>
  <si>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</si>
  <si>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</si>
  <si>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</si>
  <si>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</si>
  <si>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</si>
  <si>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</si>
  <si>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</si>
  <si>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</si>
  <si>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</si>
  <si>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</si>
  <si>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</si>
  <si>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</si>
  <si>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</si>
  <si>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</si>
  <si>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</si>
  <si>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</si>
  <si>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</si>
  <si>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</si>
  <si>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</si>
  <si>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</si>
  <si>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</si>
  <si>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</si>
  <si>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</si>
  <si>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</si>
  <si>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</si>
  <si>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</si>
  <si>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</si>
  <si>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</si>
  <si>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</si>
  <si>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</si>
  <si>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</si>
  <si>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</si>
  <si>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</si>
  <si>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</si>
  <si>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</si>
  <si>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</si>
  <si>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</si>
  <si>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</si>
  <si>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</si>
  <si>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</si>
  <si>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</si>
  <si>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</si>
  <si>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</si>
  <si>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</si>
  <si>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</si>
  <si>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</si>
  <si>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</si>
  <si>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</si>
  <si>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</si>
  <si>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</si>
  <si>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</si>
  <si>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</si>
  <si>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</si>
  <si>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</si>
  <si>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</si>
  <si>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</si>
  <si>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</si>
  <si>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</si>
  <si>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</si>
  <si>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</si>
  <si>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</si>
  <si>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</si>
  <si>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</si>
  <si>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</si>
  <si>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</si>
  <si>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</si>
  <si>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</si>
  <si>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</si>
  <si>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</si>
  <si>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</si>
  <si>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</si>
  <si>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</si>
  <si>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</si>
  <si>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</si>
  <si>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</si>
  <si>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</si>
  <si>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</si>
  <si>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</si>
  <si>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</si>
  <si>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</si>
  <si>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</si>
  <si>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</si>
  <si>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</si>
  <si>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</si>
  <si>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</si>
  <si>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</si>
  <si>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</si>
  <si>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</si>
  <si>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</si>
  <si>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</si>
  <si>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</si>
  <si>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</si>
  <si>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</si>
  <si>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</si>
  <si>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</si>
  <si>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</si>
  <si>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</si>
  <si>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</si>
  <si>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</si>
  <si>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</si>
  <si>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</si>
  <si>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</si>
  <si>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</si>
  <si>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</si>
  <si>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</si>
  <si>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</si>
  <si>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</si>
  <si>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</si>
  <si>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</si>
  <si>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</si>
  <si>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</si>
  <si>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</si>
  <si>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</si>
  <si>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</si>
  <si>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</si>
  <si>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</si>
  <si>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</si>
  <si>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</si>
  <si>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</si>
  <si>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</si>
  <si>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</si>
  <si>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</si>
  <si>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</si>
  <si>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</si>
  <si>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</si>
  <si>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</si>
  <si>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</si>
  <si>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</si>
  <si>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</si>
  <si>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</si>
  <si>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</si>
  <si>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</si>
  <si>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</si>
  <si>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</si>
  <si>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</si>
  <si>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</si>
  <si>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</si>
  <si>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</si>
  <si>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</si>
  <si>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</si>
  <si>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</si>
  <si>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</si>
  <si>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</si>
  <si>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</si>
  <si>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</si>
  <si>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</si>
  <si>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</si>
  <si>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</si>
  <si>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</si>
  <si>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</si>
  <si>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</si>
  <si>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</si>
  <si>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</si>
  <si>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</si>
  <si>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</si>
  <si>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</si>
  <si>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</si>
  <si>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</si>
  <si>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</si>
  <si>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</si>
  <si>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</si>
  <si>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</si>
  <si>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</si>
  <si>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</si>
  <si>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</si>
  <si>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</si>
  <si>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</si>
  <si>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</si>
  <si>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</si>
  <si>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</si>
  <si>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</si>
  <si>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</si>
  <si>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</si>
  <si>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</si>
  <si>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</si>
  <si>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</si>
  <si>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</si>
  <si>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</si>
  <si>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</si>
  <si>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</si>
  <si>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</si>
  <si>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</si>
  <si>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</si>
  <si>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</si>
  <si>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</si>
  <si>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</si>
  <si>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</si>
  <si>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</si>
  <si>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</si>
  <si>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</si>
  <si>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</si>
  <si>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</si>
  <si>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</si>
  <si>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</si>
  <si>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</si>
  <si>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</si>
  <si>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</si>
  <si>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</si>
  <si>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</si>
  <si>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</si>
  <si>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</si>
  <si>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</si>
  <si>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</si>
  <si>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</si>
  <si>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</si>
  <si>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</si>
  <si>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</si>
  <si>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</si>
  <si>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</si>
  <si>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</si>
  <si>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</si>
  <si>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</si>
  <si>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</si>
  <si>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</si>
  <si>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</si>
  <si>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</si>
  <si>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</si>
  <si>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</si>
  <si>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</si>
  <si>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</si>
  <si>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</si>
  <si>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</si>
  <si>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</si>
  <si>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</si>
  <si>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</si>
  <si>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</si>
  <si>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</si>
  <si>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</si>
  <si>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</si>
  <si>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</si>
  <si>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</si>
  <si>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</si>
  <si>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</si>
  <si>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</si>
  <si>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</si>
  <si>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</si>
  <si>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</si>
  <si>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</si>
  <si>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</si>
  <si>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</si>
  <si>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</si>
  <si>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</si>
  <si>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</si>
  <si>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</si>
  <si>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</si>
  <si>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</si>
  <si>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</si>
  <si>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</si>
  <si>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</si>
  <si>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</si>
  <si>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</si>
  <si>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</si>
  <si>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</si>
  <si>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</si>
  <si>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</si>
  <si>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</si>
  <si>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</si>
  <si>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</si>
  <si>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</si>
  <si>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</si>
  <si>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</si>
  <si>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</si>
  <si>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</si>
  <si>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</si>
  <si>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</si>
  <si>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</si>
  <si>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</si>
  <si>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</si>
  <si>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</si>
  <si>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</si>
  <si>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</si>
  <si>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</si>
  <si>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</si>
  <si>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</si>
  <si>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</si>
  <si>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</si>
  <si>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</si>
  <si>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</si>
  <si>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</si>
  <si>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</si>
  <si>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</si>
  <si>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</si>
  <si>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</si>
  <si>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</si>
  <si>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</si>
  <si>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</si>
  <si>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</si>
  <si>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</si>
  <si>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</si>
  <si>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</si>
  <si>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</si>
  <si>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</si>
  <si>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</si>
  <si>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</si>
  <si>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</si>
  <si>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</si>
  <si>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</si>
  <si>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</si>
  <si>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</si>
  <si>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</si>
  <si>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</si>
  <si>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</si>
  <si>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</si>
  <si>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</si>
  <si>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</si>
  <si>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</si>
  <si>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</si>
  <si>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</si>
  <si>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</si>
  <si>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</si>
  <si>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</si>
  <si>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</si>
  <si>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</si>
  <si>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</si>
  <si>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</si>
  <si>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</si>
  <si>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</si>
  <si>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</si>
  <si>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</si>
  <si>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</si>
  <si>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</si>
  <si>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</si>
  <si>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</si>
  <si>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</si>
  <si>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</si>
  <si>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</si>
  <si>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</si>
  <si>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</si>
  <si>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</si>
  <si>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</si>
  <si>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</si>
  <si>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</si>
  <si>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</si>
  <si>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</si>
  <si>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</si>
  <si>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</si>
  <si>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</si>
  <si>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</si>
  <si>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</si>
  <si>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</si>
  <si>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</si>
  <si>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</si>
  <si>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</si>
  <si>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</si>
  <si>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</si>
  <si>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</si>
  <si>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</si>
  <si>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</si>
  <si>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</si>
  <si>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</si>
  <si>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</si>
  <si>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</si>
  <si>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</si>
  <si>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</si>
  <si>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</si>
  <si>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</si>
  <si>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</si>
  <si>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</si>
  <si>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</si>
  <si>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</si>
  <si>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</si>
  <si>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</si>
  <si>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</si>
  <si>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</si>
  <si>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</si>
  <si>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</si>
  <si>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</si>
  <si>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</si>
  <si>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</si>
  <si>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</si>
  <si>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</si>
  <si>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</si>
  <si>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</si>
  <si>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</si>
  <si>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</si>
  <si>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</si>
  <si>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</si>
  <si>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</si>
  <si>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</si>
  <si>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</si>
  <si>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</si>
  <si>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</si>
  <si>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</si>
  <si>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</si>
  <si>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</si>
  <si>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</si>
  <si>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</si>
  <si>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</si>
  <si>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</si>
  <si>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</si>
  <si>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</si>
  <si>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</si>
  <si>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</si>
  <si>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</si>
  <si>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</si>
  <si>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</si>
  <si>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</si>
  <si>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</si>
  <si>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</si>
  <si>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</si>
  <si>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</si>
  <si>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</si>
  <si>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</si>
  <si>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</si>
  <si>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</si>
  <si>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</si>
  <si>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</si>
  <si>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</si>
  <si>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</si>
  <si>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</si>
  <si>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</si>
  <si>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</si>
  <si>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</si>
  <si>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</si>
  <si>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</si>
  <si>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</si>
  <si>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</si>
  <si>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</si>
  <si>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</si>
  <si>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</si>
  <si>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</si>
  <si>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</si>
  <si>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</si>
  <si>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</si>
  <si>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</si>
  <si>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</si>
  <si>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</si>
  <si>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</si>
  <si>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</si>
  <si>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</si>
  <si>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</si>
  <si>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</si>
  <si>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</si>
  <si>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</si>
  <si>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</si>
  <si>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</si>
  <si>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</si>
  <si>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</si>
  <si>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</si>
  <si>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</si>
  <si>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</si>
  <si>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</si>
  <si>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</si>
  <si>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</si>
  <si>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</si>
  <si>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</si>
  <si>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</si>
  <si>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</si>
  <si>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</si>
  <si>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</si>
  <si>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</si>
  <si>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</si>
  <si>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</si>
  <si>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</si>
  <si>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</si>
  <si>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</si>
  <si>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</si>
  <si>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</si>
  <si>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</si>
  <si>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</si>
  <si>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</si>
  <si>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</si>
  <si>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</si>
  <si>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</si>
  <si>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</si>
  <si>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</si>
  <si>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</si>
  <si>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</si>
  <si>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</si>
  <si>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</si>
  <si>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</si>
  <si>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</si>
  <si>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</si>
  <si>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</si>
  <si>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</si>
  <si>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</si>
  <si>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</si>
  <si>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</si>
  <si>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</si>
  <si>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</si>
  <si>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</si>
  <si>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</si>
  <si>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</si>
  <si>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</si>
  <si>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</si>
  <si>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</si>
  <si>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</si>
  <si>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</si>
  <si>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</si>
  <si>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</si>
  <si>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</si>
  <si>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</si>
  <si>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</si>
  <si>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</si>
  <si>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</si>
  <si>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</si>
  <si>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</si>
  <si>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</si>
  <si>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</si>
  <si>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</si>
  <si>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</si>
  <si>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</si>
  <si>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</si>
  <si>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</si>
  <si>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</si>
  <si>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</si>
  <si>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</si>
  <si>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</si>
  <si>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</si>
  <si>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</si>
  <si>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</si>
  <si>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</si>
  <si>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</si>
  <si>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</si>
  <si>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</si>
  <si>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</si>
  <si>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</si>
  <si>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</si>
  <si>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</si>
  <si>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</si>
  <si>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</si>
  <si>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</si>
  <si>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</si>
  <si>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</si>
  <si>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</si>
  <si>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</si>
  <si>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</si>
  <si>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</si>
  <si>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</si>
  <si>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</si>
  <si>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</si>
  <si>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</si>
  <si>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</si>
  <si>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</si>
  <si>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</si>
  <si>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</si>
  <si>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</si>
  <si>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</si>
  <si>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</si>
  <si>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</si>
  <si>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</si>
  <si>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</si>
  <si>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</si>
  <si>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</si>
  <si>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</si>
  <si>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</si>
  <si>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</si>
  <si>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</si>
  <si>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</si>
  <si>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</si>
  <si>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</si>
  <si>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</si>
  <si>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</si>
  <si>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</si>
  <si>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</si>
  <si>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</si>
  <si>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</si>
  <si>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</si>
  <si>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</si>
  <si>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</si>
  <si>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</si>
  <si>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</si>
  <si>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</si>
  <si>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</si>
  <si>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</si>
  <si>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</si>
  <si>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</si>
  <si>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</si>
  <si>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</si>
  <si>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</si>
  <si>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</si>
  <si>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</si>
  <si>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</si>
  <si>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</si>
  <si>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</si>
  <si>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</si>
  <si>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</si>
  <si>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</si>
  <si>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</si>
  <si>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</si>
  <si>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</si>
  <si>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</si>
  <si>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</si>
  <si>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</si>
  <si>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</si>
  <si>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</si>
  <si>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</si>
  <si>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</si>
  <si>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</si>
  <si>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</si>
  <si>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</si>
  <si>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</si>
  <si>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</si>
  <si>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</si>
  <si>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</si>
  <si>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</si>
  <si>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</si>
  <si>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</si>
  <si>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</si>
  <si>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</si>
  <si>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</si>
  <si>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</si>
  <si>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</si>
  <si>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</si>
  <si>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</si>
  <si>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</si>
  <si>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</si>
  <si>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</si>
  <si>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</si>
  <si>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</si>
  <si>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</si>
  <si>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</si>
  <si>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</si>
  <si>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</si>
  <si>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</si>
  <si>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</si>
  <si>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</si>
  <si>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</si>
  <si>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</si>
  <si>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</si>
  <si>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</si>
  <si>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</si>
  <si>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</si>
  <si>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</si>
  <si>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</si>
  <si>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</si>
  <si>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</si>
  <si>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</si>
  <si>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</si>
  <si>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</si>
  <si>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</si>
  <si>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</si>
  <si>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</si>
  <si>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</si>
  <si>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</si>
  <si>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</si>
  <si>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</si>
  <si>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</si>
  <si>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</si>
  <si>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</si>
  <si>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</si>
  <si>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</si>
  <si>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</si>
  <si>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</si>
  <si>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</si>
  <si>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</si>
  <si>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</si>
  <si>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</si>
  <si>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</si>
  <si>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</si>
  <si>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</si>
  <si>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</si>
  <si>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</si>
  <si>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</si>
  <si>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</si>
  <si>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</si>
  <si>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</si>
  <si>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</si>
  <si>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</si>
  <si>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</si>
  <si>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</si>
  <si>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</si>
  <si>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</si>
  <si>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</si>
  <si>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</si>
  <si>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</si>
  <si>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</si>
  <si>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</si>
  <si>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</si>
  <si>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</si>
  <si>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</si>
  <si>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</si>
  <si>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</si>
  <si>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</si>
  <si>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</si>
  <si>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</si>
  <si>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</si>
  <si>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</si>
  <si>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</si>
  <si>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</si>
  <si>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</si>
  <si>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</si>
  <si>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</si>
  <si>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</si>
  <si>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</si>
  <si>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</si>
  <si>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</si>
  <si>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</si>
  <si>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</si>
  <si>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</si>
  <si>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</si>
  <si>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</si>
  <si>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</si>
  <si>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</si>
  <si>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</si>
  <si>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</si>
  <si>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</si>
  <si>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</si>
  <si>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</si>
  <si>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</si>
  <si>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</si>
  <si>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</si>
  <si>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</si>
  <si>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</si>
  <si>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</si>
  <si>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</si>
  <si>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</si>
  <si>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</si>
  <si>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</si>
  <si>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</si>
  <si>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</si>
  <si>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</si>
  <si>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</si>
  <si>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</si>
  <si>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</si>
  <si>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</si>
  <si>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</si>
  <si>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</si>
  <si>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</si>
  <si>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</si>
  <si>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</si>
  <si>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</si>
  <si>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</si>
  <si>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</si>
  <si>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</si>
  <si>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</si>
  <si>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</si>
  <si>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</si>
  <si>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</si>
  <si>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</si>
  <si>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</si>
  <si>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</si>
  <si>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</si>
  <si>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</si>
  <si>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</si>
  <si>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</si>
  <si>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</si>
  <si>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</si>
  <si>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</si>
  <si>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</si>
  <si>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</si>
  <si>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</si>
  <si>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</si>
  <si>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</si>
  <si>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</si>
  <si>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</si>
  <si>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</si>
  <si>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</si>
  <si>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</si>
  <si>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</si>
  <si>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</si>
  <si>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</si>
  <si>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</si>
  <si>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</si>
  <si>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</si>
  <si>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</si>
  <si>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</si>
  <si>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</si>
  <si>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</si>
  <si>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</si>
  <si>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</si>
  <si>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</si>
  <si>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</si>
  <si>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</si>
  <si>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</si>
  <si>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</si>
  <si>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</si>
  <si>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</si>
  <si>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</si>
  <si>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</si>
  <si>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</si>
  <si>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</si>
  <si>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</si>
  <si>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</si>
  <si>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</si>
  <si>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</si>
  <si>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</si>
  <si>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</si>
  <si>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</si>
  <si>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</si>
  <si>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</si>
  <si>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</si>
  <si>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</si>
  <si>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</si>
  <si>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</si>
  <si>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</si>
  <si>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</si>
  <si>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</si>
  <si>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</si>
  <si>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</si>
  <si>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</si>
  <si>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</si>
  <si>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</si>
  <si>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</si>
  <si>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</si>
  <si>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</si>
  <si>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</si>
  <si>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</si>
  <si>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</si>
  <si>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</si>
  <si>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</si>
  <si>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</si>
  <si>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</si>
  <si>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</si>
  <si>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</si>
  <si>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</si>
  <si>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</si>
  <si>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</si>
  <si>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</si>
  <si>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</si>
  <si>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</si>
  <si>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</si>
  <si>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</si>
  <si>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</si>
  <si>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</si>
  <si>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</si>
  <si>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</si>
  <si>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</si>
  <si>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</si>
  <si>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</si>
  <si>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</si>
  <si>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</si>
  <si>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</si>
  <si>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</si>
  <si>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</si>
  <si>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</si>
  <si>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</si>
  <si>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</si>
  <si>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</si>
  <si>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</si>
  <si>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</si>
  <si>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</si>
  <si>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</si>
  <si>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</si>
  <si>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</si>
  <si>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</si>
  <si>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</si>
  <si>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</si>
  <si>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</si>
  <si>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</si>
  <si>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</si>
  <si>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</si>
  <si>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</si>
  <si>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</si>
  <si>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</si>
  <si>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</si>
  <si>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</si>
  <si>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</si>
  <si>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</si>
  <si>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</si>
  <si>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</si>
  <si>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</si>
  <si>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</si>
  <si>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</si>
  <si>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</si>
  <si>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</si>
  <si>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</si>
  <si>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</si>
  <si>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</si>
  <si>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</si>
  <si>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</si>
  <si>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</si>
  <si>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</si>
  <si>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</si>
  <si>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</si>
  <si>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</si>
  <si>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</si>
  <si>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</si>
  <si>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</si>
  <si>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</si>
  <si>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</si>
  <si>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</si>
  <si>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</si>
  <si>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</si>
  <si>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</si>
  <si>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</si>
  <si>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</si>
  <si>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</si>
  <si>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</si>
  <si>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</si>
  <si>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</si>
  <si>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</si>
  <si>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</si>
  <si>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</si>
  <si>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</si>
  <si>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</si>
  <si>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</si>
  <si>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</si>
  <si>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</si>
  <si>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</si>
  <si>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</si>
  <si>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</si>
  <si>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</si>
  <si>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</si>
  <si>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</si>
  <si>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</si>
  <si>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</si>
  <si>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</si>
  <si>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</si>
  <si>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</si>
  <si>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</si>
  <si>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</si>
  <si>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</si>
  <si>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</si>
  <si>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</si>
  <si>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</si>
  <si>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</si>
  <si>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</si>
  <si>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</si>
  <si>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</si>
  <si>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</si>
  <si>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</si>
  <si>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</si>
  <si>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</si>
  <si>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</si>
  <si>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</si>
  <si>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</si>
  <si>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</si>
  <si>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</si>
  <si>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</si>
  <si>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</si>
  <si>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</si>
  <si>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</si>
  <si>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</si>
  <si>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</si>
  <si>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</si>
  <si>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</si>
  <si>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</si>
  <si>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</si>
  <si>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</si>
  <si>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</si>
  <si>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</si>
  <si>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</si>
  <si>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</si>
  <si>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</si>
  <si>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</si>
  <si>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</si>
  <si>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</si>
  <si>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</si>
  <si>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</si>
  <si>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</si>
  <si>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</si>
  <si>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</si>
  <si>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</si>
  <si>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</si>
  <si>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</si>
  <si>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</si>
  <si>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</si>
  <si>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</si>
  <si>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</si>
  <si>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</si>
  <si>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</si>
  <si>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</si>
  <si>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</si>
  <si>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</si>
  <si>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</si>
  <si>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</si>
  <si>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</si>
  <si>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</si>
  <si>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</si>
  <si>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</si>
  <si>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</si>
  <si>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</si>
  <si>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</si>
  <si>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</si>
  <si>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</si>
  <si>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</si>
  <si>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</si>
  <si>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</si>
  <si>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</si>
  <si>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</si>
  <si>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</si>
  <si>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</si>
  <si>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</si>
  <si>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</si>
  <si>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</si>
  <si>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</si>
  <si>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</si>
  <si>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</si>
  <si>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</si>
  <si>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</si>
  <si>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</si>
  <si>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</si>
  <si>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</si>
  <si>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</si>
  <si>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</si>
  <si>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</si>
  <si>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</si>
  <si>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</si>
  <si>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</si>
  <si>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</si>
  <si>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</si>
  <si>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</si>
  <si>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</si>
  <si>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</si>
  <si>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一般公共预算支出合计</t>
  </si>
  <si>
    <t>表3</t>
  </si>
  <si>
    <t>2016年达州市达川区区级一般公共预算收支决算平衡表</t>
  </si>
  <si>
    <r>
      <rPr>
        <b/>
        <sz val="12"/>
        <rFont val="宋体"/>
        <charset val="134"/>
      </rPr>
      <t xml:space="preserve">收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入</t>
    </r>
  </si>
  <si>
    <t>决 算 数</t>
  </si>
  <si>
    <r>
      <rPr>
        <b/>
        <sz val="12"/>
        <rFont val="宋体"/>
        <charset val="134"/>
      </rPr>
      <t xml:space="preserve">支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出</t>
    </r>
  </si>
  <si>
    <t>一般公共预算收入</t>
  </si>
  <si>
    <t>一般公共预算支出</t>
  </si>
  <si>
    <t>转移性收入</t>
  </si>
  <si>
    <t>转移性支出</t>
  </si>
  <si>
    <t xml:space="preserve">  上级补助收入</t>
  </si>
  <si>
    <t xml:space="preserve">  补助下级支出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</si>
  <si>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</si>
  <si>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</si>
  <si>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</si>
  <si>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一般性转移支付支出</t>
  </si>
  <si>
    <t xml:space="preserve">    专项转移支付收入</t>
  </si>
  <si>
    <t xml:space="preserve">    专项转移支付支出</t>
  </si>
  <si>
    <t xml:space="preserve">  下级上解收入</t>
  </si>
  <si>
    <t xml:space="preserve">  上解上级支出</t>
  </si>
  <si>
    <t xml:space="preserve">    体制上解收入</t>
  </si>
  <si>
    <t xml:space="preserve">    体制上解支出</t>
  </si>
  <si>
    <t xml:space="preserve">    出口退税专项上解收入</t>
  </si>
  <si>
    <t xml:space="preserve">    出口退税专项上解支出</t>
  </si>
  <si>
    <t xml:space="preserve">    专项上解收入</t>
  </si>
  <si>
    <t xml:space="preserve">    专项上解支出</t>
  </si>
  <si>
    <t xml:space="preserve">  接受其他地区援助收入</t>
  </si>
  <si>
    <t xml:space="preserve">  援助其他地区支出</t>
  </si>
  <si>
    <t xml:space="preserve">  地方政府一般债务收入</t>
  </si>
  <si>
    <t xml:space="preserve">  债务转贷支出</t>
  </si>
  <si>
    <t>转贷收入</t>
  </si>
  <si>
    <t xml:space="preserve">  地方政府一般债务还本支出</t>
  </si>
  <si>
    <t xml:space="preserve">  国债转贷资金上年结余</t>
  </si>
  <si>
    <t xml:space="preserve">  增设预算周转金</t>
  </si>
  <si>
    <t xml:space="preserve">  上年结转收入</t>
  </si>
  <si>
    <t xml:space="preserve">  拨付转贷资金数</t>
  </si>
  <si>
    <t>调入预算稳定调节基金</t>
  </si>
  <si>
    <t xml:space="preserve">  国债转贷资金结余</t>
  </si>
  <si>
    <t xml:space="preserve">调入资金   </t>
  </si>
  <si>
    <t xml:space="preserve">  安排预算稳定调节基金</t>
  </si>
  <si>
    <t xml:space="preserve">  调出资金</t>
  </si>
  <si>
    <t>收  入  总  计</t>
  </si>
  <si>
    <t>支  出  总  计</t>
  </si>
  <si>
    <t>年终结余</t>
  </si>
  <si>
    <t xml:space="preserve">  其中：结转下年支出</t>
  </si>
  <si>
    <t xml:space="preserve">        净结余</t>
  </si>
  <si>
    <t>表4</t>
  </si>
  <si>
    <t>2016年上级对达州市达川区税收返还和转移支付补助决算表</t>
  </si>
  <si>
    <t>预 算 科 目</t>
  </si>
  <si>
    <t>上级补助收入</t>
  </si>
  <si>
    <t xml:space="preserve">  返还性收入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</si>
  <si>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</si>
  <si>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</si>
  <si>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</si>
  <si>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</si>
  <si>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</si>
  <si>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</si>
  <si>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</si>
  <si>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老少边穷转移支付收入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</si>
  <si>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</si>
  <si>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</si>
  <si>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</si>
  <si>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</si>
  <si>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</si>
  <si>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</si>
  <si>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</si>
  <si>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</si>
  <si>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</si>
  <si>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</si>
  <si>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</si>
  <si>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</si>
  <si>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</si>
  <si>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</si>
  <si>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</si>
  <si>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</si>
  <si>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</si>
  <si>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</si>
  <si>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</si>
  <si>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</si>
  <si>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</si>
  <si>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</si>
  <si>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</si>
  <si>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</si>
  <si>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</si>
  <si>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</si>
  <si>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</si>
  <si>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</si>
  <si>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</si>
  <si>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</si>
  <si>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</si>
  <si>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</si>
  <si>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</si>
  <si>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</si>
  <si>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</si>
  <si>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</si>
  <si>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表5</t>
  </si>
  <si>
    <t>2016年达州市达川区区级一般公共预算基本支出决算表</t>
  </si>
  <si>
    <t>合计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</si>
  <si>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</si>
  <si>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</si>
  <si>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</si>
  <si>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</si>
  <si>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</si>
  <si>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</si>
  <si>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</si>
  <si>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</si>
  <si>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</si>
  <si>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</si>
  <si>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</si>
  <si>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</si>
  <si>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</si>
  <si>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</si>
  <si>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</si>
  <si>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</si>
  <si>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</si>
  <si>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</si>
  <si>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</si>
  <si>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</si>
  <si>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</si>
  <si>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</si>
  <si>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</si>
  <si>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</si>
  <si>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</si>
  <si>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</si>
  <si>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</si>
  <si>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</si>
  <si>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</si>
  <si>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</si>
  <si>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</si>
  <si>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</si>
  <si>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</si>
  <si>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</si>
  <si>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</si>
  <si>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</si>
  <si>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</si>
  <si>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</si>
  <si>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</si>
  <si>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</si>
  <si>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</si>
  <si>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</si>
  <si>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</si>
  <si>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</si>
  <si>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</si>
  <si>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</si>
  <si>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</si>
  <si>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</si>
  <si>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</si>
  <si>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</si>
  <si>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</si>
  <si>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</si>
  <si>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</si>
  <si>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</si>
  <si>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</si>
  <si>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>表6</t>
  </si>
  <si>
    <t xml:space="preserve">2016年达州市达川区区级预算内基本建设支出决算表 </t>
  </si>
  <si>
    <t xml:space="preserve">项  目  </t>
  </si>
  <si>
    <t>预算数</t>
  </si>
  <si>
    <t>合   计</t>
  </si>
  <si>
    <t>一、（市、县）本级支出</t>
  </si>
  <si>
    <t xml:space="preserve">   一般公共服务支出</t>
  </si>
  <si>
    <t xml:space="preserve">   外交支出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</si>
  <si>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</si>
  <si>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</si>
  <si>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</si>
  <si>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</si>
  <si>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</si>
  <si>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</si>
  <si>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</si>
  <si>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</si>
  <si>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</si>
  <si>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</si>
  <si>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</si>
  <si>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</si>
  <si>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</si>
  <si>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国土海洋气象等支出</t>
  </si>
  <si>
    <t xml:space="preserve">  住房保障支出</t>
  </si>
  <si>
    <t xml:space="preserve">  粮油物资储备支出</t>
  </si>
  <si>
    <t>表7</t>
  </si>
  <si>
    <t>2016年达州市达川区区级地方政府一般债务余额情况表</t>
  </si>
  <si>
    <t>项        目</t>
  </si>
  <si>
    <t>金    额</t>
  </si>
  <si>
    <t>一、2015年末地方政府一般债务余额</t>
  </si>
  <si>
    <t>二、2016年地方政府一般债务（转贷）收入</t>
  </si>
  <si>
    <t>三、2016年地方政府一般债务还本支出</t>
  </si>
  <si>
    <t xml:space="preserve">  其中：一般公共预算安排还本额</t>
  </si>
  <si>
    <t>五、2016年末地方政府一般债务余额</t>
  </si>
  <si>
    <t>注：本表反映的举借额和偿还额均包含置换债券。</t>
  </si>
  <si>
    <t>表8</t>
  </si>
  <si>
    <t>2016年达州市达川区区级地方政府一般债务分地区限额表</t>
  </si>
  <si>
    <t xml:space="preserve">                                                          </t>
  </si>
  <si>
    <r>
      <rPr>
        <b/>
        <sz val="12"/>
        <color theme="1"/>
        <rFont val="宋体"/>
        <charset val="134"/>
      </rPr>
      <t xml:space="preserve">地 </t>
    </r>
    <r>
      <rPr>
        <b/>
        <sz val="12"/>
        <color indexed="8"/>
        <rFont val="宋体"/>
        <charset val="134"/>
      </rPr>
      <t xml:space="preserve">       </t>
    </r>
    <r>
      <rPr>
        <b/>
        <sz val="12"/>
        <color indexed="8"/>
        <rFont val="宋体"/>
        <charset val="134"/>
      </rPr>
      <t>区</t>
    </r>
  </si>
  <si>
    <t>2016年限额</t>
  </si>
  <si>
    <t>达川区</t>
  </si>
  <si>
    <t>合       计</t>
  </si>
  <si>
    <t>表9</t>
  </si>
  <si>
    <t>2016年达州市达川区区级政府性基金收入决算表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</si>
  <si>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</si>
  <si>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一、农网还贷资金收入</t>
  </si>
  <si>
    <t>二、港口建设费收入</t>
  </si>
  <si>
    <t>三、新型墙体材料专项基金收入</t>
  </si>
  <si>
    <t>四、国家电影事业发展专项资金收入</t>
  </si>
  <si>
    <t>五、城市公用事业附加收入</t>
  </si>
  <si>
    <t>六、国有土地收益基金收入</t>
  </si>
  <si>
    <t>七、农业土地开发资金收入</t>
  </si>
  <si>
    <t>八、国有土地使用权出让收入</t>
  </si>
  <si>
    <t>九、大中型水库库区基金收入</t>
  </si>
  <si>
    <t>十、彩票公益金收入</t>
  </si>
  <si>
    <t>十一、城市基础设施配套费收入</t>
  </si>
  <si>
    <t>十二、小型水库移民扶助基金收入</t>
  </si>
  <si>
    <t>十三、国家重大水利工程建设基金收入</t>
  </si>
  <si>
    <t>十四、车辆通行费</t>
  </si>
  <si>
    <t>十五、污水处理费收入</t>
  </si>
  <si>
    <t>十六、彩票发行机构和彩票销售机构的业务费用</t>
  </si>
  <si>
    <t>十七、其他政府性基金收入</t>
  </si>
  <si>
    <t>收入合计</t>
  </si>
  <si>
    <t>表10</t>
  </si>
  <si>
    <t>2016年达州市达川区区级政府性基金支出预算表</t>
  </si>
  <si>
    <t xml:space="preserve">  大中型水库移民后期扶持基金支出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</si>
  <si>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</si>
  <si>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</si>
  <si>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</si>
  <si>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</si>
  <si>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</si>
  <si>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</si>
  <si>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大中型水库库区基金及对应专项债务收入安排的支出</t>
  </si>
  <si>
    <t xml:space="preserve">  散装水泥专项资金及对应专项债务收入安排的支出</t>
  </si>
  <si>
    <t xml:space="preserve">  新型墙体材料专项基金及对应专项债务收入安排的支出</t>
  </si>
  <si>
    <t xml:space="preserve">  旅游发展基金支出</t>
  </si>
  <si>
    <t>其他支出</t>
  </si>
  <si>
    <t xml:space="preserve">  彩票公益金及对应专项债务收入安排的支出</t>
  </si>
  <si>
    <t xml:space="preserve">  其他政府性基金及对应专项债务收入安排的支出</t>
  </si>
  <si>
    <t>支出合计</t>
  </si>
  <si>
    <t>表11</t>
  </si>
  <si>
    <t>2016年达州市达川区区级政府性基金收支决算平衡表</t>
  </si>
  <si>
    <t>收 入</t>
  </si>
  <si>
    <t>支 出</t>
  </si>
  <si>
    <t>政府性基金收入</t>
  </si>
  <si>
    <t>政府性基金支出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</si>
  <si>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</si>
  <si>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</si>
  <si>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</si>
  <si>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</si>
  <si>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</si>
  <si>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</si>
  <si>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</si>
  <si>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</si>
  <si>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</si>
  <si>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</si>
  <si>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</si>
  <si>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</si>
  <si>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</si>
  <si>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</si>
  <si>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</si>
  <si>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</si>
  <si>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</si>
  <si>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</si>
  <si>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</si>
  <si>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</si>
  <si>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</si>
  <si>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</si>
  <si>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</si>
  <si>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</si>
  <si>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</si>
  <si>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</si>
  <si>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</si>
  <si>
    <t>表12</t>
  </si>
  <si>
    <t>2016年达州市达川区区级政府性基金转移支付补助决算表</t>
  </si>
  <si>
    <t xml:space="preserve">   一、国家电影事业发展专项资金收入</t>
  </si>
  <si>
    <t xml:space="preserve">   二、大中型水库移民后期扶持基金收入</t>
  </si>
  <si>
    <t xml:space="preserve">   三、小型水库移民扶助基金收入</t>
  </si>
  <si>
    <t xml:space="preserve">   四、国有土地使用权出让收入</t>
  </si>
  <si>
    <t xml:space="preserve">   五、新增建设用地土地有偿使用费收入</t>
  </si>
  <si>
    <t xml:space="preserve">   六、城市基础设施配套费收入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</si>
  <si>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</si>
  <si>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</si>
  <si>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</si>
  <si>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</si>
  <si>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</si>
  <si>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十二、车辆通行费</t>
  </si>
  <si>
    <t xml:space="preserve">   十三、旅游发展基金收入</t>
  </si>
  <si>
    <t xml:space="preserve">   十四、民航发展基金收入</t>
  </si>
  <si>
    <t xml:space="preserve">   十五、新型墙体材料专项基金收入</t>
  </si>
  <si>
    <t xml:space="preserve">   十六、农网还贷资金收入</t>
  </si>
  <si>
    <t xml:space="preserve">   十七、其他政府性基金收入</t>
  </si>
  <si>
    <t xml:space="preserve">   十八、彩票发行机构和彩票销售机构的业务费用</t>
  </si>
  <si>
    <t xml:space="preserve">   十九、彩票公益金收入</t>
  </si>
  <si>
    <t>表13</t>
  </si>
  <si>
    <t>2016年达州市达川区区级地方政府专项债务余额情况表</t>
  </si>
  <si>
    <t>一、2015年末地方政府专项债务余额</t>
  </si>
  <si>
    <t>二、2016年地方政府专项债务（转贷）收入</t>
  </si>
  <si>
    <t>三、2016年地方政府专项债务还本支出</t>
  </si>
  <si>
    <t xml:space="preserve">    其中：政府性基金预算安排还本额</t>
  </si>
  <si>
    <t>四、2016年末地方政府专项债务余额</t>
  </si>
  <si>
    <t>表14</t>
  </si>
  <si>
    <t>2016年达州市达川区区级地方政府专项债务分地区限额表</t>
  </si>
  <si>
    <t>表15</t>
  </si>
  <si>
    <t>2016年达州市达川区区级国有资本经营预算收入决算表</t>
  </si>
  <si>
    <t>预  算  科  目</t>
  </si>
  <si>
    <t>一、利润收入</t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</si>
  <si>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</si>
  <si>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</si>
  <si>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</si>
  <si>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</si>
  <si>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</si>
  <si>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</si>
  <si>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</t>
    </r>
    <r>
      <rPr>
        <sz val="12"/>
        <rFont val="宋体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</si>
  <si>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</si>
  <si>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</si>
  <si>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</si>
  <si>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</si>
  <si>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</si>
  <si>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</si>
  <si>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x级国有资本经营预算收入</t>
  </si>
  <si>
    <t>国有资本经营预算转移性收入</t>
  </si>
  <si>
    <t>上年结转收入</t>
  </si>
  <si>
    <t>表16</t>
  </si>
  <si>
    <t>2016年达州市达川区区级国有资本经营预算支出决算表</t>
  </si>
  <si>
    <r>
      <rPr>
        <b/>
        <sz val="12"/>
        <rFont val="宋体"/>
        <charset val="134"/>
      </rPr>
      <t xml:space="preserve">预  算  </t>
    </r>
    <r>
      <rPr>
        <b/>
        <sz val="12"/>
        <rFont val="宋体"/>
        <charset val="134"/>
      </rPr>
      <t>科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目</t>
    </r>
  </si>
  <si>
    <t>一、国有资本经营预算支出</t>
  </si>
  <si>
    <t xml:space="preserve">    （一）解决历史遗留问题及改革成本支出</t>
  </si>
  <si>
    <r>
      <rPr>
        <sz val="12"/>
        <rFont val="宋体"/>
        <charset val="134"/>
      </rPr>
      <t xml:space="preserve">          </t>
    </r>
    <r>
      <rPr>
        <sz val="11"/>
        <color theme="1"/>
        <rFont val="宋体"/>
        <charset val="134"/>
      </rPr>
      <t>其中：“三供一业”移交补助支出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</si>
  <si>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          其他解决历史遗留问题及改革成本支出</t>
    </r>
  </si>
  <si>
    <t xml:space="preserve">    （二）国有企业资本金注入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</si>
  <si>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    其中：国有经济结构调整支出</t>
    </r>
  </si>
  <si>
    <t xml:space="preserve">    （三）其他国有资本经营预算支出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</si>
  <si>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    其中：其他国有资本经营预算支出</t>
    </r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</si>
  <si>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</si>
  <si>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</si>
  <si>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</si>
  <si>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</si>
  <si>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</si>
  <si>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省级国有资本经营预算支出</t>
  </si>
  <si>
    <t>结转下年支出</t>
  </si>
  <si>
    <t>表17</t>
  </si>
  <si>
    <t>2016年达州市达川区区级社会保险基金收入决算表</t>
  </si>
  <si>
    <r>
      <rPr>
        <b/>
        <sz val="18"/>
        <rFont val="宋体"/>
        <charset val="134"/>
      </rPr>
      <t>预</t>
    </r>
    <r>
      <rPr>
        <b/>
        <sz val="18"/>
        <rFont val="Times New Roman"/>
        <charset val="134"/>
      </rPr>
      <t xml:space="preserve">    </t>
    </r>
    <r>
      <rPr>
        <b/>
        <sz val="18"/>
        <rFont val="宋体"/>
        <charset val="134"/>
      </rPr>
      <t>算</t>
    </r>
    <r>
      <rPr>
        <b/>
        <sz val="18"/>
        <rFont val="Times New Roman"/>
        <charset val="134"/>
      </rPr>
      <t xml:space="preserve">    </t>
    </r>
    <r>
      <rPr>
        <b/>
        <sz val="18"/>
        <rFont val="宋体"/>
        <charset val="134"/>
      </rPr>
      <t>科</t>
    </r>
    <r>
      <rPr>
        <b/>
        <sz val="18"/>
        <rFont val="Times New Roman"/>
        <charset val="134"/>
      </rPr>
      <t xml:space="preserve">    </t>
    </r>
    <r>
      <rPr>
        <b/>
        <sz val="18"/>
        <rFont val="宋体"/>
        <charset val="134"/>
      </rPr>
      <t>目</t>
    </r>
  </si>
  <si>
    <t>累计占预算（%）</t>
  </si>
  <si>
    <t>一、城乡居民基本养老保险基金收入</t>
  </si>
  <si>
    <t xml:space="preserve">    其中：基本养老保险费收入</t>
  </si>
  <si>
    <t xml:space="preserve">          基本养老保险基金财政补贴收入</t>
  </si>
  <si>
    <t xml:space="preserve">          其他基本养老保险基金收入</t>
  </si>
  <si>
    <t>二、居民基本医疗保险基金收入</t>
  </si>
  <si>
    <t xml:space="preserve">    其中：基本医疗保险费收入</t>
  </si>
  <si>
    <t xml:space="preserve">          基本医疗保险基金财政补贴收入</t>
  </si>
  <si>
    <t xml:space="preserve">          其他基本医疗保险基金收入</t>
  </si>
  <si>
    <t>社会保险基金收入合计</t>
  </si>
  <si>
    <t>表18</t>
  </si>
  <si>
    <t>2016年达州市达川区区级社会保险基金支出决算表</t>
  </si>
  <si>
    <t>年初预算</t>
  </si>
  <si>
    <t>一、城乡居民基本养老保险基金支出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</si>
  <si>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</si>
  <si>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</si>
  <si>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</si>
  <si>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转移支出</t>
  </si>
  <si>
    <t>二、居民基本医疗保险基金支出</t>
  </si>
  <si>
    <t xml:space="preserve">    其中：基本医疗保险待遇支出</t>
  </si>
  <si>
    <t xml:space="preserve">          大病保险支出</t>
  </si>
  <si>
    <t xml:space="preserve">          其他支出</t>
  </si>
  <si>
    <t>社会保险基金支出合计</t>
  </si>
  <si>
    <t>表19</t>
  </si>
  <si>
    <t>2016年达州市达川区区级地方政府债务余额情况汇总表</t>
  </si>
  <si>
    <t>一、2015年末地方政府债务余额</t>
  </si>
  <si>
    <t>二、2016年地方政府债务举借额</t>
  </si>
  <si>
    <t>三、2016年地方政府债务偿还减少额</t>
  </si>
  <si>
    <t xml:space="preserve">    其中：一般公共预算和政府性基金预算安排还本额</t>
  </si>
  <si>
    <t>四、2016年末地方政府债务余额</t>
  </si>
  <si>
    <t>注：本表反映举借额和偿还额均包含置换债券。</t>
  </si>
  <si>
    <t>表20</t>
  </si>
  <si>
    <t>2016年达州市达川区区级地方政府债务分地区限额汇总表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</si>
</sst>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(* #,##0_);_(* \(#,##0\);_(* &quot;-&quot;_);_(@_)"/>
    <numFmt numFmtId="178" formatCode="0_ ;[Red]\-0\ "/>
    <numFmt numFmtId="179" formatCode="#,##0.00_ "/>
    <numFmt numFmtId="180" formatCode="0_);[Red]\(0\)"/>
    <numFmt numFmtId="181" formatCode="_-* #,##0_-;\-* #,##0_-;_-* &quot;-&quot;_-;_-@_-"/>
    <numFmt numFmtId="182" formatCode="0.00_ "/>
    <numFmt numFmtId="183" formatCode="_-* #,##0.00_-;\-* #,##0.00_-;_-* &quot;-&quot;??_-;_-@_-"/>
    <numFmt numFmtId="184" formatCode="0;_輀"/>
    <numFmt numFmtId="185" formatCode="#,##0_);[Red]\(#,##0\)"/>
    <numFmt numFmtId="186" formatCode="#,##0_ "/>
    <numFmt numFmtId="187" formatCode="0.0_ "/>
  </numFmts>
  <fonts count="8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Arial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20"/>
      <name val="宋体"/>
      <charset val="134"/>
      <scheme val="maj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color indexed="10"/>
      <name val="宋体"/>
      <charset val="134"/>
    </font>
    <font>
      <sz val="12"/>
      <name val="Arial Narrow"/>
      <charset val="134"/>
    </font>
    <font>
      <sz val="14"/>
      <color theme="1"/>
      <name val="黑体"/>
      <charset val="134"/>
    </font>
    <font>
      <sz val="18"/>
      <color theme="1"/>
      <name val="宋体"/>
      <charset val="134"/>
      <scheme val="minor"/>
    </font>
    <font>
      <sz val="9"/>
      <color theme="1"/>
      <name val="Arial"/>
      <charset val="134"/>
    </font>
    <font>
      <b/>
      <sz val="12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4"/>
      <name val="黑体"/>
      <charset val="134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0"/>
      <color indexed="8"/>
      <name val="Calibri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Helv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0"/>
      <name val="MS Sans Serif"/>
      <charset val="134"/>
    </font>
    <font>
      <b/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4"/>
      <name val="宋体"/>
      <charset val="134"/>
    </font>
    <font>
      <sz val="10"/>
      <color indexed="17"/>
      <name val="Calibri"/>
      <charset val="134"/>
    </font>
    <font>
      <sz val="7"/>
      <name val="Small Fonts"/>
      <charset val="134"/>
    </font>
    <font>
      <sz val="11"/>
      <color indexed="16"/>
      <name val="宋体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12"/>
      <name val="Times New Roman"/>
      <charset val="134"/>
    </font>
    <font>
      <sz val="12"/>
      <color indexed="17"/>
      <name val="宋体"/>
      <charset val="134"/>
    </font>
    <font>
      <sz val="9"/>
      <color indexed="8"/>
      <name val="宋体"/>
      <charset val="134"/>
    </font>
    <font>
      <sz val="12"/>
      <name val="Courier"/>
      <charset val="134"/>
    </font>
    <font>
      <b/>
      <sz val="18"/>
      <name val="Times New Roman"/>
      <charset val="134"/>
    </font>
    <font>
      <b/>
      <sz val="12"/>
      <name val="Times New Roman"/>
      <charset val="134"/>
    </font>
  </fonts>
  <fills count="5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84">
    <xf numFmtId="0" fontId="0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10" fillId="0" borderId="0"/>
    <xf numFmtId="42" fontId="37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0" fillId="12" borderId="10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10" fillId="0" borderId="0"/>
    <xf numFmtId="0" fontId="10" fillId="0" borderId="0"/>
    <xf numFmtId="0" fontId="39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0" fillId="5" borderId="16" applyNumberFormat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5" fillId="0" borderId="0"/>
    <xf numFmtId="0" fontId="63" fillId="0" borderId="0" applyNumberFormat="0" applyFill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37" fillId="17" borderId="12" applyNumberFormat="0" applyFon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9" fillId="0" borderId="0"/>
    <xf numFmtId="0" fontId="49" fillId="43" borderId="0" applyNumberFormat="0" applyBorder="0" applyAlignment="0" applyProtection="0">
      <alignment vertical="center"/>
    </xf>
    <xf numFmtId="0" fontId="10" fillId="44" borderId="19" applyNumberFormat="0" applyFon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42" fillId="0" borderId="11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20" borderId="13" applyNumberFormat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58" fillId="20" borderId="10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8" borderId="8" applyNumberFormat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0" fillId="0" borderId="0"/>
    <xf numFmtId="0" fontId="39" fillId="13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0" fillId="0" borderId="0"/>
    <xf numFmtId="0" fontId="39" fillId="5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0" fillId="0" borderId="0"/>
    <xf numFmtId="0" fontId="39" fillId="5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0" fillId="0" borderId="0"/>
    <xf numFmtId="0" fontId="49" fillId="4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/>
    <xf numFmtId="0" fontId="49" fillId="4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1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1" fillId="0" borderId="1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0" fillId="44" borderId="19" applyNumberFormat="0" applyFon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0" fillId="44" borderId="19" applyNumberFormat="0" applyFon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0" borderId="0"/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1" fillId="34" borderId="14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10" fillId="0" borderId="0"/>
    <xf numFmtId="0" fontId="50" fillId="3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0" fillId="0" borderId="0"/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60" fillId="5" borderId="16" applyNumberFormat="0" applyAlignment="0" applyProtection="0">
      <alignment vertical="center"/>
    </xf>
    <xf numFmtId="37" fontId="74" fillId="0" borderId="0"/>
    <xf numFmtId="0" fontId="60" fillId="5" borderId="16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10" fillId="0" borderId="0"/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69" fillId="0" borderId="0"/>
    <xf numFmtId="0" fontId="65" fillId="5" borderId="21" applyNumberFormat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65" fillId="5" borderId="21" applyNumberFormat="0" applyAlignment="0" applyProtection="0">
      <alignment vertical="center"/>
    </xf>
    <xf numFmtId="0" fontId="65" fillId="5" borderId="21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5" fillId="0" borderId="0"/>
    <xf numFmtId="0" fontId="50" fillId="32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60" fillId="5" borderId="16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59" fillId="0" borderId="0"/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0" fillId="0" borderId="0"/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3" fillId="16" borderId="0" applyNumberFormat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49" fillId="37" borderId="0" applyNumberFormat="0" applyBorder="0" applyAlignment="0" applyProtection="0">
      <alignment vertical="center"/>
    </xf>
    <xf numFmtId="0" fontId="31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51" fillId="34" borderId="14" applyNumberFormat="0" applyAlignment="0" applyProtection="0">
      <alignment vertical="center"/>
    </xf>
    <xf numFmtId="0" fontId="10" fillId="0" borderId="0"/>
    <xf numFmtId="0" fontId="31" fillId="0" borderId="0"/>
    <xf numFmtId="0" fontId="10" fillId="0" borderId="0"/>
    <xf numFmtId="0" fontId="10" fillId="0" borderId="0"/>
    <xf numFmtId="0" fontId="51" fillId="34" borderId="14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5" fillId="0" borderId="0"/>
    <xf numFmtId="0" fontId="43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1" fillId="0" borderId="0"/>
    <xf numFmtId="0" fontId="43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0" fillId="0" borderId="0"/>
    <xf numFmtId="0" fontId="43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>
      <alignment vertical="center"/>
    </xf>
    <xf numFmtId="0" fontId="10" fillId="0" borderId="0"/>
    <xf numFmtId="0" fontId="10" fillId="0" borderId="0"/>
    <xf numFmtId="0" fontId="78" fillId="0" borderId="0"/>
    <xf numFmtId="0" fontId="6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" fontId="81" fillId="0" borderId="0"/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0" fillId="0" borderId="0"/>
    <xf numFmtId="0" fontId="10" fillId="0" borderId="0"/>
    <xf numFmtId="0" fontId="35" fillId="0" borderId="0"/>
    <xf numFmtId="0" fontId="10" fillId="0" borderId="0">
      <alignment vertical="center"/>
    </xf>
    <xf numFmtId="0" fontId="35" fillId="0" borderId="0"/>
    <xf numFmtId="0" fontId="10" fillId="0" borderId="0">
      <alignment vertical="center"/>
    </xf>
    <xf numFmtId="0" fontId="3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35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43" fillId="1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78" fillId="0" borderId="0"/>
    <xf numFmtId="0" fontId="10" fillId="0" borderId="0"/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0"/>
    <xf numFmtId="0" fontId="71" fillId="0" borderId="2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79" fillId="0" borderId="0"/>
    <xf numFmtId="0" fontId="10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60" fillId="5" borderId="16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60" fillId="5" borderId="16" applyNumberFormat="0" applyAlignment="0" applyProtection="0">
      <alignment vertical="center"/>
    </xf>
    <xf numFmtId="0" fontId="60" fillId="5" borderId="16" applyNumberFormat="0" applyAlignment="0" applyProtection="0">
      <alignment vertical="center"/>
    </xf>
    <xf numFmtId="0" fontId="60" fillId="5" borderId="16" applyNumberFormat="0" applyAlignment="0" applyProtection="0">
      <alignment vertical="center"/>
    </xf>
    <xf numFmtId="0" fontId="60" fillId="5" borderId="16" applyNumberFormat="0" applyAlignment="0" applyProtection="0">
      <alignment vertical="center"/>
    </xf>
    <xf numFmtId="0" fontId="60" fillId="5" borderId="16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9" fillId="0" borderId="0"/>
    <xf numFmtId="177" fontId="10" fillId="0" borderId="0" applyFont="0" applyFill="0" applyBorder="0" applyAlignment="0" applyProtection="0"/>
    <xf numFmtId="4" fontId="69" fillId="0" borderId="0" applyFont="0" applyFill="0" applyBorder="0" applyAlignment="0" applyProtection="0"/>
    <xf numFmtId="181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3" fontId="10" fillId="0" borderId="0" applyFont="0" applyFill="0" applyBorder="0" applyAlignment="0" applyProtection="0">
      <alignment vertical="center"/>
    </xf>
    <xf numFmtId="183" fontId="10" fillId="0" borderId="0" applyFont="0" applyFill="0" applyBorder="0" applyAlignment="0" applyProtection="0">
      <alignment vertical="center"/>
    </xf>
    <xf numFmtId="183" fontId="10" fillId="0" borderId="0" applyFont="0" applyFill="0" applyBorder="0" applyAlignment="0" applyProtection="0">
      <alignment vertical="center"/>
    </xf>
    <xf numFmtId="183" fontId="10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65" fillId="5" borderId="21" applyNumberFormat="0" applyAlignment="0" applyProtection="0">
      <alignment vertical="center"/>
    </xf>
    <xf numFmtId="0" fontId="65" fillId="5" borderId="21" applyNumberFormat="0" applyAlignment="0" applyProtection="0">
      <alignment vertical="center"/>
    </xf>
    <xf numFmtId="0" fontId="65" fillId="5" borderId="21" applyNumberFormat="0" applyAlignment="0" applyProtection="0">
      <alignment vertical="center"/>
    </xf>
    <xf numFmtId="0" fontId="65" fillId="5" borderId="21" applyNumberFormat="0" applyAlignment="0" applyProtection="0">
      <alignment vertical="center"/>
    </xf>
    <xf numFmtId="0" fontId="65" fillId="5" borderId="21" applyNumberFormat="0" applyAlignment="0" applyProtection="0">
      <alignment vertical="center"/>
    </xf>
    <xf numFmtId="0" fontId="65" fillId="5" borderId="21" applyNumberFormat="0" applyAlignment="0" applyProtection="0">
      <alignment vertical="center"/>
    </xf>
    <xf numFmtId="0" fontId="65" fillId="5" borderId="21" applyNumberFormat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82" fillId="0" borderId="0"/>
    <xf numFmtId="0" fontId="59" fillId="0" borderId="0"/>
    <xf numFmtId="0" fontId="78" fillId="0" borderId="0"/>
    <xf numFmtId="0" fontId="31" fillId="44" borderId="19" applyNumberFormat="0" applyFont="0" applyAlignment="0" applyProtection="0">
      <alignment vertical="center"/>
    </xf>
    <xf numFmtId="0" fontId="31" fillId="44" borderId="19" applyNumberFormat="0" applyFont="0" applyAlignment="0" applyProtection="0">
      <alignment vertical="center"/>
    </xf>
    <xf numFmtId="0" fontId="31" fillId="44" borderId="19" applyNumberFormat="0" applyFont="0" applyAlignment="0" applyProtection="0">
      <alignment vertical="center"/>
    </xf>
    <xf numFmtId="0" fontId="31" fillId="44" borderId="19" applyNumberFormat="0" applyFont="0" applyAlignment="0" applyProtection="0">
      <alignment vertical="center"/>
    </xf>
    <xf numFmtId="0" fontId="31" fillId="44" borderId="19" applyNumberFormat="0" applyFont="0" applyAlignment="0" applyProtection="0">
      <alignment vertical="center"/>
    </xf>
    <xf numFmtId="0" fontId="31" fillId="44" borderId="19" applyNumberFormat="0" applyFont="0" applyAlignment="0" applyProtection="0">
      <alignment vertical="center"/>
    </xf>
    <xf numFmtId="0" fontId="31" fillId="44" borderId="19" applyNumberFormat="0" applyFont="0" applyAlignment="0" applyProtection="0">
      <alignment vertical="center"/>
    </xf>
  </cellStyleXfs>
  <cellXfs count="237">
    <xf numFmtId="0" fontId="0" fillId="0" borderId="0" xfId="0">
      <alignment vertical="center"/>
    </xf>
    <xf numFmtId="0" fontId="1" fillId="0" borderId="0" xfId="646" applyBorder="1">
      <alignment vertical="center"/>
    </xf>
    <xf numFmtId="0" fontId="1" fillId="0" borderId="0" xfId="646">
      <alignment vertical="center"/>
    </xf>
    <xf numFmtId="0" fontId="2" fillId="0" borderId="0" xfId="646" applyFont="1" applyBorder="1">
      <alignment vertical="center"/>
    </xf>
    <xf numFmtId="0" fontId="3" fillId="2" borderId="0" xfId="646" applyFont="1" applyFill="1" applyBorder="1" applyAlignment="1">
      <alignment horizontal="center" vertical="center" wrapText="1"/>
    </xf>
    <xf numFmtId="0" fontId="4" fillId="2" borderId="0" xfId="646" applyFont="1" applyFill="1" applyBorder="1" applyAlignment="1">
      <alignment vertical="center" wrapText="1"/>
    </xf>
    <xf numFmtId="0" fontId="5" fillId="2" borderId="0" xfId="646" applyFont="1" applyFill="1" applyBorder="1" applyAlignment="1">
      <alignment horizontal="right" wrapText="1"/>
    </xf>
    <xf numFmtId="0" fontId="6" fillId="2" borderId="1" xfId="646" applyFont="1" applyFill="1" applyBorder="1" applyAlignment="1">
      <alignment horizontal="center" vertical="center" wrapText="1"/>
    </xf>
    <xf numFmtId="0" fontId="7" fillId="3" borderId="1" xfId="646" applyNumberFormat="1" applyFont="1" applyFill="1" applyBorder="1" applyAlignment="1" applyProtection="1">
      <alignment horizontal="center" vertical="center"/>
    </xf>
    <xf numFmtId="0" fontId="1" fillId="0" borderId="1" xfId="646" applyBorder="1">
      <alignment vertical="center"/>
    </xf>
    <xf numFmtId="0" fontId="8" fillId="3" borderId="1" xfId="646" applyNumberFormat="1" applyFont="1" applyFill="1" applyBorder="1" applyAlignment="1" applyProtection="1">
      <alignment horizontal="center" vertical="center"/>
    </xf>
    <xf numFmtId="0" fontId="1" fillId="0" borderId="0" xfId="642">
      <alignment vertical="center"/>
    </xf>
    <xf numFmtId="0" fontId="2" fillId="0" borderId="0" xfId="642" applyFont="1">
      <alignment vertical="center"/>
    </xf>
    <xf numFmtId="0" fontId="9" fillId="0" borderId="0" xfId="642" applyFont="1" applyFill="1" applyBorder="1" applyAlignment="1">
      <alignment horizontal="center" vertical="center" wrapText="1"/>
    </xf>
    <xf numFmtId="0" fontId="5" fillId="0" borderId="2" xfId="642" applyFont="1" applyFill="1" applyBorder="1" applyAlignment="1">
      <alignment vertical="center"/>
    </xf>
    <xf numFmtId="0" fontId="5" fillId="0" borderId="2" xfId="642" applyFont="1" applyFill="1" applyBorder="1" applyAlignment="1">
      <alignment horizontal="right"/>
    </xf>
    <xf numFmtId="0" fontId="6" fillId="0" borderId="1" xfId="642" applyFont="1" applyFill="1" applyBorder="1" applyAlignment="1">
      <alignment horizontal="center" vertical="center"/>
    </xf>
    <xf numFmtId="0" fontId="6" fillId="0" borderId="1" xfId="642" applyFont="1" applyFill="1" applyBorder="1" applyAlignment="1">
      <alignment horizontal="left" vertical="center"/>
    </xf>
    <xf numFmtId="184" fontId="6" fillId="0" borderId="1" xfId="642" applyNumberFormat="1" applyFont="1" applyFill="1" applyBorder="1" applyAlignment="1">
      <alignment horizontal="right" vertical="center" wrapText="1"/>
    </xf>
    <xf numFmtId="0" fontId="1" fillId="0" borderId="1" xfId="642" applyBorder="1">
      <alignment vertical="center"/>
    </xf>
    <xf numFmtId="0" fontId="5" fillId="0" borderId="1" xfId="642" applyFont="1" applyFill="1" applyBorder="1" applyAlignment="1">
      <alignment horizontal="left" vertical="center"/>
    </xf>
    <xf numFmtId="184" fontId="5" fillId="0" borderId="1" xfId="642" applyNumberFormat="1" applyFont="1" applyFill="1" applyBorder="1" applyAlignment="1">
      <alignment horizontal="right" vertical="center" wrapText="1"/>
    </xf>
    <xf numFmtId="0" fontId="5" fillId="0" borderId="0" xfId="642" applyFont="1" applyFill="1" applyBorder="1" applyAlignment="1">
      <alignment horizontal="left" vertical="center"/>
    </xf>
    <xf numFmtId="0" fontId="10" fillId="0" borderId="0" xfId="811" applyFont="1" applyFill="1" applyAlignment="1">
      <alignment vertical="center"/>
    </xf>
    <xf numFmtId="0" fontId="10" fillId="0" borderId="0" xfId="820" applyFont="1" applyFill="1">
      <alignment vertical="center"/>
    </xf>
    <xf numFmtId="0" fontId="11" fillId="0" borderId="0" xfId="811" applyFont="1" applyFill="1" applyAlignment="1">
      <alignment vertical="center"/>
    </xf>
    <xf numFmtId="180" fontId="10" fillId="0" borderId="0" xfId="811" applyNumberFormat="1" applyFont="1" applyFill="1" applyAlignment="1">
      <alignment vertical="center"/>
    </xf>
    <xf numFmtId="0" fontId="12" fillId="0" borderId="0" xfId="820" applyFont="1" applyFill="1" applyAlignment="1">
      <alignment horizontal="center" vertical="center"/>
    </xf>
    <xf numFmtId="0" fontId="10" fillId="0" borderId="2" xfId="820" applyFont="1" applyFill="1" applyBorder="1" applyAlignment="1">
      <alignment horizontal="right"/>
    </xf>
    <xf numFmtId="186" fontId="13" fillId="0" borderId="1" xfId="731" applyNumberFormat="1" applyFont="1" applyFill="1" applyBorder="1" applyAlignment="1">
      <alignment horizontal="center" vertical="center"/>
    </xf>
    <xf numFmtId="0" fontId="13" fillId="0" borderId="1" xfId="820" applyFont="1" applyFill="1" applyBorder="1" applyAlignment="1">
      <alignment horizontal="center" vertical="center" wrapText="1"/>
    </xf>
    <xf numFmtId="0" fontId="13" fillId="0" borderId="1" xfId="811" applyFont="1" applyFill="1" applyBorder="1" applyAlignment="1">
      <alignment horizontal="center" vertical="center" wrapText="1"/>
    </xf>
    <xf numFmtId="0" fontId="13" fillId="0" borderId="1" xfId="820" applyFont="1" applyFill="1" applyBorder="1" applyAlignment="1">
      <alignment horizontal="justify" vertical="center" wrapText="1"/>
    </xf>
    <xf numFmtId="0" fontId="13" fillId="0" borderId="1" xfId="820" applyFont="1" applyFill="1" applyBorder="1" applyAlignment="1">
      <alignment horizontal="right" vertical="center" wrapText="1"/>
    </xf>
    <xf numFmtId="176" fontId="13" fillId="0" borderId="1" xfId="820" applyNumberFormat="1" applyFont="1" applyFill="1" applyBorder="1" applyAlignment="1">
      <alignment vertical="center" wrapText="1"/>
    </xf>
    <xf numFmtId="0" fontId="14" fillId="0" borderId="1" xfId="820" applyFont="1" applyFill="1" applyBorder="1" applyAlignment="1">
      <alignment horizontal="justify" vertical="center" wrapText="1"/>
    </xf>
    <xf numFmtId="0" fontId="14" fillId="0" borderId="1" xfId="820" applyFont="1" applyFill="1" applyBorder="1" applyAlignment="1">
      <alignment horizontal="right" vertical="center" wrapText="1"/>
    </xf>
    <xf numFmtId="0" fontId="14" fillId="0" borderId="1" xfId="820" applyFont="1" applyFill="1" applyBorder="1" applyAlignment="1">
      <alignment vertical="center" wrapText="1"/>
    </xf>
    <xf numFmtId="176" fontId="14" fillId="0" borderId="1" xfId="820" applyNumberFormat="1" applyFont="1" applyFill="1" applyBorder="1" applyAlignment="1">
      <alignment vertical="center" wrapText="1"/>
    </xf>
    <xf numFmtId="187" fontId="13" fillId="0" borderId="1" xfId="820" applyNumberFormat="1" applyFont="1" applyFill="1" applyBorder="1" applyAlignment="1">
      <alignment vertical="center" wrapText="1"/>
    </xf>
    <xf numFmtId="0" fontId="10" fillId="0" borderId="0" xfId="817" applyFont="1" applyBorder="1">
      <alignment vertical="center"/>
    </xf>
    <xf numFmtId="0" fontId="15" fillId="0" borderId="0" xfId="817" applyFont="1" applyFill="1">
      <alignment vertical="center"/>
    </xf>
    <xf numFmtId="0" fontId="10" fillId="0" borderId="0" xfId="817" applyFont="1" applyFill="1">
      <alignment vertical="center"/>
    </xf>
    <xf numFmtId="0" fontId="10" fillId="0" borderId="0" xfId="817" applyFont="1">
      <alignment vertical="center"/>
    </xf>
    <xf numFmtId="0" fontId="11" fillId="0" borderId="0" xfId="810" applyFont="1" applyFill="1" applyAlignment="1">
      <alignment vertical="center"/>
    </xf>
    <xf numFmtId="0" fontId="12" fillId="0" borderId="0" xfId="817" applyFont="1" applyFill="1" applyAlignment="1">
      <alignment horizontal="center" vertical="center"/>
    </xf>
    <xf numFmtId="0" fontId="10" fillId="0" borderId="0" xfId="817" applyFont="1" applyBorder="1" applyAlignment="1">
      <alignment horizontal="center" vertical="center"/>
    </xf>
    <xf numFmtId="0" fontId="10" fillId="0" borderId="0" xfId="817" applyFont="1" applyAlignment="1">
      <alignment horizontal="right"/>
    </xf>
    <xf numFmtId="0" fontId="11" fillId="0" borderId="1" xfId="817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813" applyFont="1" applyBorder="1" applyAlignment="1">
      <alignment vertical="center"/>
    </xf>
    <xf numFmtId="0" fontId="11" fillId="0" borderId="1" xfId="813" applyFont="1" applyBorder="1" applyAlignment="1">
      <alignment horizontal="right" vertical="center"/>
    </xf>
    <xf numFmtId="0" fontId="10" fillId="0" borderId="1" xfId="817" applyFont="1" applyBorder="1">
      <alignment vertical="center"/>
    </xf>
    <xf numFmtId="0" fontId="10" fillId="0" borderId="1" xfId="813" applyFont="1" applyBorder="1" applyAlignment="1">
      <alignment vertical="center"/>
    </xf>
    <xf numFmtId="0" fontId="10" fillId="0" borderId="1" xfId="813" applyFont="1" applyBorder="1" applyAlignment="1">
      <alignment horizontal="right" vertical="center"/>
    </xf>
    <xf numFmtId="0" fontId="10" fillId="0" borderId="3" xfId="813" applyFont="1" applyBorder="1" applyAlignment="1">
      <alignment vertical="center"/>
    </xf>
    <xf numFmtId="0" fontId="15" fillId="0" borderId="1" xfId="817" applyFont="1" applyFill="1" applyBorder="1">
      <alignment vertical="center"/>
    </xf>
    <xf numFmtId="0" fontId="10" fillId="0" borderId="1" xfId="817" applyFont="1" applyFill="1" applyBorder="1">
      <alignment vertical="center"/>
    </xf>
    <xf numFmtId="0" fontId="11" fillId="0" borderId="1" xfId="813" applyFont="1" applyFill="1" applyBorder="1" applyAlignment="1">
      <alignment horizontal="center" vertical="center"/>
    </xf>
    <xf numFmtId="0" fontId="10" fillId="0" borderId="0" xfId="817" applyFont="1" applyFill="1" applyAlignment="1">
      <alignment horizontal="center" vertical="center"/>
    </xf>
    <xf numFmtId="0" fontId="11" fillId="0" borderId="0" xfId="817" applyFont="1" applyFill="1" applyAlignment="1">
      <alignment horizontal="center" vertical="center"/>
    </xf>
    <xf numFmtId="0" fontId="16" fillId="0" borderId="0" xfId="817" applyFont="1" applyFill="1">
      <alignment vertical="center"/>
    </xf>
    <xf numFmtId="0" fontId="11" fillId="0" borderId="0" xfId="817" applyFont="1">
      <alignment vertical="center"/>
    </xf>
    <xf numFmtId="0" fontId="11" fillId="0" borderId="0" xfId="817" applyFont="1" applyAlignment="1">
      <alignment horizontal="center" vertical="center"/>
    </xf>
    <xf numFmtId="0" fontId="10" fillId="0" borderId="0" xfId="817" applyFont="1" applyAlignment="1">
      <alignment horizontal="center" vertical="center"/>
    </xf>
    <xf numFmtId="0" fontId="10" fillId="0" borderId="0" xfId="817" applyFont="1" applyFill="1" applyAlignment="1">
      <alignment vertical="center" wrapText="1"/>
    </xf>
    <xf numFmtId="0" fontId="10" fillId="0" borderId="0" xfId="817" applyFont="1" applyFill="1" applyBorder="1" applyAlignment="1">
      <alignment horizontal="center" vertical="center"/>
    </xf>
    <xf numFmtId="0" fontId="10" fillId="0" borderId="0" xfId="817" applyFont="1" applyFill="1" applyAlignment="1">
      <alignment horizontal="right"/>
    </xf>
    <xf numFmtId="0" fontId="11" fillId="0" borderId="1" xfId="817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2" fontId="11" fillId="0" borderId="1" xfId="818" applyNumberFormat="1" applyFont="1" applyFill="1" applyBorder="1" applyAlignment="1">
      <alignment vertical="center"/>
    </xf>
    <xf numFmtId="180" fontId="11" fillId="0" borderId="1" xfId="818" applyNumberFormat="1" applyFont="1" applyFill="1" applyBorder="1" applyAlignment="1">
      <alignment horizontal="right" vertical="center" wrapText="1"/>
    </xf>
    <xf numFmtId="180" fontId="10" fillId="0" borderId="1" xfId="817" applyNumberFormat="1" applyFont="1" applyFill="1" applyBorder="1">
      <alignment vertical="center"/>
    </xf>
    <xf numFmtId="182" fontId="10" fillId="0" borderId="1" xfId="818" applyNumberFormat="1" applyFont="1" applyFill="1" applyBorder="1" applyAlignment="1">
      <alignment vertical="center"/>
    </xf>
    <xf numFmtId="180" fontId="10" fillId="0" borderId="1" xfId="818" applyNumberFormat="1" applyFont="1" applyFill="1" applyBorder="1" applyAlignment="1">
      <alignment horizontal="right" vertical="center" wrapText="1"/>
    </xf>
    <xf numFmtId="0" fontId="10" fillId="0" borderId="1" xfId="814" applyFont="1" applyBorder="1" applyAlignment="1">
      <alignment vertical="center"/>
    </xf>
    <xf numFmtId="0" fontId="10" fillId="0" borderId="1" xfId="815" applyFont="1" applyFill="1" applyBorder="1" applyAlignment="1">
      <alignment horizontal="left" vertical="center" wrapText="1"/>
    </xf>
    <xf numFmtId="182" fontId="11" fillId="0" borderId="1" xfId="818" applyNumberFormat="1" applyFont="1" applyFill="1" applyBorder="1" applyAlignment="1">
      <alignment horizontal="center" vertical="center"/>
    </xf>
    <xf numFmtId="180" fontId="10" fillId="0" borderId="1" xfId="624" applyNumberFormat="1" applyFont="1" applyFill="1" applyBorder="1" applyAlignment="1">
      <alignment horizontal="right" vertical="center" wrapText="1"/>
    </xf>
    <xf numFmtId="0" fontId="17" fillId="0" borderId="0" xfId="646" applyFont="1" applyBorder="1">
      <alignment vertical="center"/>
    </xf>
    <xf numFmtId="0" fontId="13" fillId="2" borderId="0" xfId="646" applyFont="1" applyFill="1" applyBorder="1" applyAlignment="1">
      <alignment horizontal="center" vertical="center" wrapText="1"/>
    </xf>
    <xf numFmtId="0" fontId="5" fillId="2" borderId="2" xfId="646" applyFont="1" applyFill="1" applyBorder="1" applyAlignment="1">
      <alignment vertical="center"/>
    </xf>
    <xf numFmtId="0" fontId="5" fillId="2" borderId="2" xfId="646" applyFont="1" applyFill="1" applyBorder="1" applyAlignment="1">
      <alignment horizontal="right"/>
    </xf>
    <xf numFmtId="0" fontId="6" fillId="0" borderId="1" xfId="624" applyFont="1" applyFill="1" applyBorder="1" applyAlignment="1">
      <alignment horizontal="center" vertical="center"/>
    </xf>
    <xf numFmtId="0" fontId="6" fillId="0" borderId="1" xfId="624" applyFont="1" applyFill="1" applyBorder="1" applyAlignment="1">
      <alignment horizontal="left" vertical="center"/>
    </xf>
    <xf numFmtId="0" fontId="18" fillId="0" borderId="1" xfId="646" applyFont="1" applyBorder="1">
      <alignment vertical="center"/>
    </xf>
    <xf numFmtId="0" fontId="5" fillId="0" borderId="1" xfId="624" applyFont="1" applyFill="1" applyBorder="1" applyAlignment="1">
      <alignment horizontal="left" vertical="center"/>
    </xf>
    <xf numFmtId="0" fontId="5" fillId="2" borderId="0" xfId="646" applyFont="1" applyFill="1" applyBorder="1">
      <alignment vertical="center"/>
    </xf>
    <xf numFmtId="0" fontId="5" fillId="2" borderId="0" xfId="646" applyFont="1" applyFill="1" applyBorder="1" applyAlignment="1">
      <alignment horizontal="left" vertical="center" wrapText="1"/>
    </xf>
    <xf numFmtId="0" fontId="19" fillId="2" borderId="0" xfId="646" applyFont="1" applyFill="1" applyBorder="1">
      <alignment vertical="center"/>
    </xf>
    <xf numFmtId="0" fontId="5" fillId="2" borderId="0" xfId="646" applyFont="1" applyFill="1" applyBorder="1" applyAlignment="1">
      <alignment horizontal="left" vertical="center"/>
    </xf>
    <xf numFmtId="0" fontId="10" fillId="0" borderId="0" xfId="125" applyFill="1"/>
    <xf numFmtId="0" fontId="11" fillId="0" borderId="0" xfId="125" applyFont="1" applyFill="1" applyAlignment="1">
      <alignment vertical="center"/>
    </xf>
    <xf numFmtId="0" fontId="12" fillId="0" borderId="0" xfId="125" applyFont="1" applyFill="1" applyAlignment="1">
      <alignment horizontal="center" vertical="center"/>
    </xf>
    <xf numFmtId="0" fontId="20" fillId="0" borderId="0" xfId="125" applyFont="1" applyFill="1"/>
    <xf numFmtId="186" fontId="10" fillId="0" borderId="0" xfId="623" applyNumberFormat="1" applyFont="1" applyFill="1" applyAlignment="1">
      <alignment horizontal="right" wrapText="1"/>
    </xf>
    <xf numFmtId="0" fontId="21" fillId="0" borderId="1" xfId="125" applyFont="1" applyFill="1" applyBorder="1" applyAlignment="1">
      <alignment horizontal="center" vertical="center"/>
    </xf>
    <xf numFmtId="0" fontId="21" fillId="0" borderId="1" xfId="125" applyNumberFormat="1" applyFont="1" applyFill="1" applyBorder="1" applyAlignment="1" applyProtection="1">
      <alignment horizontal="left" vertical="center"/>
    </xf>
    <xf numFmtId="0" fontId="10" fillId="0" borderId="1" xfId="125" applyFill="1" applyBorder="1"/>
    <xf numFmtId="0" fontId="10" fillId="0" borderId="1" xfId="623" applyFont="1" applyFill="1" applyBorder="1" applyAlignment="1">
      <alignment horizontal="left" vertical="center"/>
    </xf>
    <xf numFmtId="176" fontId="10" fillId="0" borderId="1" xfId="695" applyNumberFormat="1" applyFont="1" applyFill="1" applyBorder="1" applyAlignment="1">
      <alignment horizontal="right" vertical="center" wrapText="1"/>
    </xf>
    <xf numFmtId="0" fontId="10" fillId="0" borderId="1" xfId="125" applyFont="1" applyFill="1" applyBorder="1" applyAlignment="1">
      <alignment horizontal="right" vertical="center"/>
    </xf>
    <xf numFmtId="0" fontId="10" fillId="0" borderId="1" xfId="623" applyFill="1" applyBorder="1" applyAlignment="1">
      <alignment horizontal="left" vertical="center"/>
    </xf>
    <xf numFmtId="0" fontId="10" fillId="0" borderId="1" xfId="125" applyFont="1" applyFill="1" applyBorder="1" applyAlignment="1">
      <alignment horizontal="right" vertical="center" wrapText="1"/>
    </xf>
    <xf numFmtId="0" fontId="10" fillId="0" borderId="0" xfId="812" applyFont="1" applyFill="1" applyAlignment="1">
      <alignment vertical="center"/>
    </xf>
    <xf numFmtId="0" fontId="10" fillId="0" borderId="0" xfId="125"/>
    <xf numFmtId="176" fontId="10" fillId="0" borderId="0" xfId="125" applyNumberFormat="1" applyAlignment="1">
      <alignment horizontal="center"/>
    </xf>
    <xf numFmtId="0" fontId="22" fillId="0" borderId="0" xfId="812" applyFont="1" applyFill="1" applyAlignment="1">
      <alignment vertical="center"/>
    </xf>
    <xf numFmtId="180" fontId="10" fillId="0" borderId="0" xfId="812" applyNumberFormat="1" applyFont="1" applyFill="1" applyAlignment="1">
      <alignment vertical="center"/>
    </xf>
    <xf numFmtId="0" fontId="12" fillId="0" borderId="0" xfId="696" applyFont="1" applyFill="1" applyAlignment="1">
      <alignment horizontal="center" vertical="center"/>
    </xf>
    <xf numFmtId="0" fontId="20" fillId="0" borderId="0" xfId="695" applyFont="1" applyFill="1" applyAlignment="1">
      <alignment vertical="center"/>
    </xf>
    <xf numFmtId="176" fontId="23" fillId="0" borderId="0" xfId="695" applyNumberFormat="1" applyFont="1" applyFill="1" applyAlignment="1">
      <alignment horizontal="center" vertical="center"/>
    </xf>
    <xf numFmtId="0" fontId="23" fillId="0" borderId="0" xfId="695" applyFont="1" applyFill="1" applyAlignment="1">
      <alignment vertical="center"/>
    </xf>
    <xf numFmtId="186" fontId="10" fillId="0" borderId="0" xfId="623" applyNumberFormat="1" applyFont="1" applyAlignment="1">
      <alignment horizontal="right" wrapText="1"/>
    </xf>
    <xf numFmtId="0" fontId="11" fillId="0" borderId="1" xfId="768" applyFont="1" applyFill="1" applyBorder="1" applyAlignment="1">
      <alignment horizontal="center" vertical="center"/>
    </xf>
    <xf numFmtId="176" fontId="11" fillId="0" borderId="1" xfId="768" applyNumberFormat="1" applyFont="1" applyFill="1" applyBorder="1" applyAlignment="1">
      <alignment horizontal="center" vertical="center"/>
    </xf>
    <xf numFmtId="0" fontId="10" fillId="0" borderId="1" xfId="125" applyBorder="1"/>
    <xf numFmtId="0" fontId="10" fillId="0" borderId="0" xfId="729">
      <alignment vertical="center"/>
    </xf>
    <xf numFmtId="0" fontId="22" fillId="0" borderId="0" xfId="810" applyFont="1" applyFill="1" applyAlignment="1">
      <alignment vertical="center"/>
    </xf>
    <xf numFmtId="186" fontId="10" fillId="0" borderId="0" xfId="729" applyNumberFormat="1" applyFont="1" applyAlignment="1"/>
    <xf numFmtId="186" fontId="12" fillId="0" borderId="0" xfId="819" applyNumberFormat="1" applyFont="1" applyAlignment="1">
      <alignment horizontal="center" vertical="center"/>
    </xf>
    <xf numFmtId="186" fontId="10" fillId="0" borderId="0" xfId="729" applyNumberFormat="1" applyFont="1" applyAlignment="1">
      <alignment vertical="center"/>
    </xf>
    <xf numFmtId="186" fontId="11" fillId="0" borderId="1" xfId="729" applyNumberFormat="1" applyFont="1" applyBorder="1" applyAlignment="1">
      <alignment horizontal="center" vertical="center"/>
    </xf>
    <xf numFmtId="0" fontId="10" fillId="0" borderId="1" xfId="729" applyBorder="1">
      <alignment vertical="center"/>
    </xf>
    <xf numFmtId="0" fontId="11" fillId="0" borderId="1" xfId="623" applyFont="1" applyBorder="1" applyAlignment="1">
      <alignment horizontal="center" vertical="center"/>
    </xf>
    <xf numFmtId="176" fontId="11" fillId="0" borderId="1" xfId="623" applyNumberFormat="1" applyFont="1" applyFill="1" applyBorder="1" applyAlignment="1" applyProtection="1">
      <alignment vertical="center" wrapText="1"/>
    </xf>
    <xf numFmtId="186" fontId="10" fillId="0" borderId="0" xfId="623" applyNumberFormat="1" applyFont="1"/>
    <xf numFmtId="186" fontId="10" fillId="0" borderId="0" xfId="624" applyNumberFormat="1" applyFont="1" applyAlignment="1">
      <alignment vertical="center"/>
    </xf>
    <xf numFmtId="186" fontId="10" fillId="0" borderId="0" xfId="624" applyNumberFormat="1" applyFont="1" applyFill="1" applyAlignment="1">
      <alignment vertical="center"/>
    </xf>
    <xf numFmtId="186" fontId="10" fillId="0" borderId="0" xfId="624" applyNumberFormat="1" applyFont="1"/>
    <xf numFmtId="0" fontId="24" fillId="0" borderId="0" xfId="811" applyFont="1" applyFill="1" applyAlignment="1">
      <alignment vertical="center"/>
    </xf>
    <xf numFmtId="186" fontId="10" fillId="0" borderId="0" xfId="624" applyNumberFormat="1" applyFont="1" applyAlignment="1">
      <alignment horizontal="right" vertical="center"/>
    </xf>
    <xf numFmtId="186" fontId="11" fillId="0" borderId="1" xfId="624" applyNumberFormat="1" applyFont="1" applyBorder="1" applyAlignment="1">
      <alignment horizontal="center" vertical="center"/>
    </xf>
    <xf numFmtId="0" fontId="5" fillId="0" borderId="1" xfId="624" applyFont="1" applyFill="1" applyBorder="1" applyAlignment="1">
      <alignment horizontal="left" vertical="center" wrapText="1"/>
    </xf>
    <xf numFmtId="176" fontId="5" fillId="0" borderId="1" xfId="624" applyNumberFormat="1" applyFont="1" applyFill="1" applyBorder="1" applyAlignment="1">
      <alignment horizontal="right" vertical="center" wrapText="1"/>
    </xf>
    <xf numFmtId="186" fontId="10" fillId="0" borderId="1" xfId="624" applyNumberFormat="1" applyFont="1" applyBorder="1" applyAlignment="1">
      <alignment vertical="center"/>
    </xf>
    <xf numFmtId="176" fontId="5" fillId="0" borderId="1" xfId="624" applyNumberFormat="1" applyFont="1" applyFill="1" applyBorder="1" applyAlignment="1" applyProtection="1">
      <alignment vertical="center" wrapText="1"/>
    </xf>
    <xf numFmtId="186" fontId="10" fillId="0" borderId="1" xfId="624" applyNumberFormat="1" applyFont="1" applyFill="1" applyBorder="1" applyAlignment="1">
      <alignment vertical="center"/>
    </xf>
    <xf numFmtId="0" fontId="6" fillId="0" borderId="1" xfId="624" applyFont="1" applyBorder="1" applyAlignment="1">
      <alignment horizontal="center" vertical="center"/>
    </xf>
    <xf numFmtId="176" fontId="6" fillId="0" borderId="1" xfId="624" applyNumberFormat="1" applyFont="1" applyFill="1" applyBorder="1" applyAlignment="1" applyProtection="1">
      <alignment horizontal="right" vertical="center" wrapText="1"/>
    </xf>
    <xf numFmtId="180" fontId="10" fillId="0" borderId="1" xfId="624" applyNumberFormat="1" applyFont="1" applyFill="1" applyBorder="1" applyAlignment="1">
      <alignment horizontal="center" vertical="center" wrapText="1"/>
    </xf>
    <xf numFmtId="0" fontId="25" fillId="0" borderId="1" xfId="646" applyFont="1" applyBorder="1">
      <alignment vertical="center"/>
    </xf>
    <xf numFmtId="0" fontId="26" fillId="0" borderId="0" xfId="624" applyFont="1" applyFill="1" applyAlignment="1">
      <alignment horizontal="center" vertical="center" wrapText="1"/>
    </xf>
    <xf numFmtId="0" fontId="26" fillId="0" borderId="0" xfId="624" applyFont="1" applyFill="1"/>
    <xf numFmtId="0" fontId="10" fillId="0" borderId="0" xfId="624" applyFont="1" applyFill="1" applyBorder="1"/>
    <xf numFmtId="0" fontId="26" fillId="0" borderId="0" xfId="624" applyFont="1" applyFill="1" applyBorder="1" applyAlignment="1">
      <alignment horizontal="center"/>
    </xf>
    <xf numFmtId="0" fontId="10" fillId="0" borderId="0" xfId="624" applyFont="1" applyFill="1"/>
    <xf numFmtId="0" fontId="26" fillId="0" borderId="0" xfId="624" applyFont="1" applyFill="1" applyBorder="1" applyAlignment="1">
      <alignment horizontal="center" vertical="center" wrapText="1"/>
    </xf>
    <xf numFmtId="0" fontId="27" fillId="0" borderId="0" xfId="624" applyFont="1" applyFill="1" applyBorder="1" applyAlignment="1">
      <alignment horizontal="center" vertical="center" wrapText="1"/>
    </xf>
    <xf numFmtId="0" fontId="11" fillId="0" borderId="0" xfId="624" applyFont="1" applyFill="1" applyBorder="1" applyAlignment="1">
      <alignment horizontal="left" vertical="center" wrapText="1"/>
    </xf>
    <xf numFmtId="0" fontId="12" fillId="0" borderId="0" xfId="624" applyFont="1" applyFill="1" applyBorder="1" applyAlignment="1">
      <alignment horizontal="center" vertical="center"/>
    </xf>
    <xf numFmtId="0" fontId="26" fillId="0" borderId="2" xfId="624" applyFont="1" applyFill="1" applyBorder="1" applyAlignment="1">
      <alignment horizontal="center" vertical="center" wrapText="1"/>
    </xf>
    <xf numFmtId="0" fontId="26" fillId="0" borderId="0" xfId="624" applyFont="1" applyFill="1" applyAlignment="1">
      <alignment horizontal="right" vertical="center" wrapText="1"/>
    </xf>
    <xf numFmtId="0" fontId="26" fillId="0" borderId="0" xfId="624" applyFont="1" applyFill="1" applyBorder="1"/>
    <xf numFmtId="0" fontId="11" fillId="0" borderId="0" xfId="624" applyFont="1" applyFill="1" applyBorder="1" applyAlignment="1">
      <alignment horizontal="center" vertical="center" wrapText="1"/>
    </xf>
    <xf numFmtId="0" fontId="11" fillId="0" borderId="1" xfId="624" applyFont="1" applyFill="1" applyBorder="1" applyAlignment="1">
      <alignment horizontal="center" vertical="center" wrapText="1"/>
    </xf>
    <xf numFmtId="182" fontId="11" fillId="0" borderId="1" xfId="624" applyNumberFormat="1" applyFont="1" applyBorder="1" applyAlignment="1">
      <alignment horizontal="center" vertical="center"/>
    </xf>
    <xf numFmtId="0" fontId="11" fillId="0" borderId="1" xfId="624" applyFont="1" applyBorder="1" applyAlignment="1">
      <alignment horizontal="center" vertical="center" wrapText="1"/>
    </xf>
    <xf numFmtId="0" fontId="11" fillId="3" borderId="1" xfId="624" applyFont="1" applyFill="1" applyBorder="1" applyAlignment="1">
      <alignment horizontal="center" vertical="center" wrapText="1"/>
    </xf>
    <xf numFmtId="176" fontId="26" fillId="0" borderId="1" xfId="624" applyNumberFormat="1" applyFont="1" applyFill="1" applyBorder="1"/>
    <xf numFmtId="0" fontId="26" fillId="0" borderId="1" xfId="624" applyFont="1" applyFill="1" applyBorder="1"/>
    <xf numFmtId="0" fontId="11" fillId="3" borderId="1" xfId="624" applyFont="1" applyFill="1" applyBorder="1" applyAlignment="1">
      <alignment horizontal="left" vertical="center" wrapText="1"/>
    </xf>
    <xf numFmtId="0" fontId="11" fillId="3" borderId="1" xfId="624" applyFont="1" applyFill="1" applyBorder="1" applyAlignment="1">
      <alignment vertical="center" wrapText="1"/>
    </xf>
    <xf numFmtId="0" fontId="10" fillId="0" borderId="0" xfId="731" applyAlignment="1">
      <alignment horizontal="left"/>
    </xf>
    <xf numFmtId="0" fontId="10" fillId="0" borderId="0" xfId="731" applyAlignment="1"/>
    <xf numFmtId="0" fontId="22" fillId="0" borderId="0" xfId="811" applyFont="1" applyFill="1" applyAlignment="1">
      <alignment vertical="center"/>
    </xf>
    <xf numFmtId="0" fontId="28" fillId="0" borderId="0" xfId="624" applyFont="1" applyAlignment="1">
      <alignment horizontal="center" vertical="center"/>
    </xf>
    <xf numFmtId="0" fontId="10" fillId="0" borderId="0" xfId="624" applyAlignment="1">
      <alignment horizontal="left" vertical="center" indent="1"/>
    </xf>
    <xf numFmtId="0" fontId="10" fillId="0" borderId="0" xfId="624" applyAlignment="1">
      <alignment horizontal="right"/>
    </xf>
    <xf numFmtId="182" fontId="11" fillId="0" borderId="4" xfId="624" applyNumberFormat="1" applyFont="1" applyBorder="1" applyAlignment="1">
      <alignment horizontal="center" vertical="center"/>
    </xf>
    <xf numFmtId="0" fontId="11" fillId="0" borderId="4" xfId="624" applyFont="1" applyBorder="1" applyAlignment="1">
      <alignment horizontal="center" vertical="center" wrapText="1"/>
    </xf>
    <xf numFmtId="49" fontId="11" fillId="0" borderId="1" xfId="624" applyNumberFormat="1" applyFont="1" applyFill="1" applyBorder="1" applyAlignment="1" applyProtection="1">
      <alignment horizontal="center" vertical="center"/>
    </xf>
    <xf numFmtId="176" fontId="10" fillId="0" borderId="1" xfId="624" applyNumberFormat="1" applyFont="1" applyFill="1" applyBorder="1" applyAlignment="1" applyProtection="1">
      <alignment vertical="center"/>
    </xf>
    <xf numFmtId="49" fontId="11" fillId="0" borderId="1" xfId="624" applyNumberFormat="1" applyFont="1" applyFill="1" applyBorder="1" applyAlignment="1" applyProtection="1">
      <alignment vertical="center"/>
    </xf>
    <xf numFmtId="49" fontId="10" fillId="0" borderId="1" xfId="624" applyNumberFormat="1" applyFont="1" applyFill="1" applyBorder="1" applyAlignment="1" applyProtection="1">
      <alignment vertical="center"/>
    </xf>
    <xf numFmtId="0" fontId="10" fillId="0" borderId="0" xfId="624" applyFont="1" applyAlignment="1">
      <alignment vertical="center"/>
    </xf>
    <xf numFmtId="0" fontId="10" fillId="4" borderId="0" xfId="624" applyFont="1" applyFill="1"/>
    <xf numFmtId="0" fontId="10" fillId="0" borderId="0" xfId="624" applyFont="1" applyAlignment="1">
      <alignment horizontal="right" vertical="center"/>
    </xf>
    <xf numFmtId="0" fontId="10" fillId="0" borderId="0" xfId="624" applyFont="1"/>
    <xf numFmtId="0" fontId="13" fillId="0" borderId="0" xfId="624" applyFont="1" applyAlignment="1">
      <alignment horizontal="center" vertical="center" wrapText="1"/>
    </xf>
    <xf numFmtId="0" fontId="10" fillId="0" borderId="0" xfId="624" applyFont="1" applyFill="1" applyAlignment="1">
      <alignment vertical="center"/>
    </xf>
    <xf numFmtId="185" fontId="10" fillId="0" borderId="0" xfId="624" applyNumberFormat="1" applyFont="1" applyAlignment="1">
      <alignment horizontal="right"/>
    </xf>
    <xf numFmtId="0" fontId="11" fillId="0" borderId="1" xfId="624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 applyProtection="1">
      <alignment horizontal="left" vertical="center"/>
    </xf>
    <xf numFmtId="3" fontId="14" fillId="6" borderId="1" xfId="0" applyNumberFormat="1" applyFont="1" applyFill="1" applyBorder="1" applyAlignment="1" applyProtection="1">
      <alignment horizontal="right" vertical="center"/>
    </xf>
    <xf numFmtId="0" fontId="14" fillId="5" borderId="1" xfId="0" applyNumberFormat="1" applyFont="1" applyFill="1" applyBorder="1" applyAlignment="1" applyProtection="1">
      <alignment horizontal="left" vertical="center"/>
    </xf>
    <xf numFmtId="3" fontId="14" fillId="7" borderId="1" xfId="0" applyNumberFormat="1" applyFont="1" applyFill="1" applyBorder="1" applyAlignment="1" applyProtection="1">
      <alignment horizontal="right" vertical="center"/>
    </xf>
    <xf numFmtId="3" fontId="14" fillId="6" borderId="4" xfId="0" applyNumberFormat="1" applyFont="1" applyFill="1" applyBorder="1" applyAlignment="1" applyProtection="1">
      <alignment horizontal="right" vertical="center"/>
    </xf>
    <xf numFmtId="0" fontId="14" fillId="5" borderId="3" xfId="0" applyNumberFormat="1" applyFont="1" applyFill="1" applyBorder="1" applyAlignment="1" applyProtection="1">
      <alignment horizontal="left" vertical="center"/>
    </xf>
    <xf numFmtId="3" fontId="14" fillId="6" borderId="5" xfId="0" applyNumberFormat="1" applyFont="1" applyFill="1" applyBorder="1" applyAlignment="1" applyProtection="1">
      <alignment horizontal="right" vertical="center"/>
    </xf>
    <xf numFmtId="0" fontId="21" fillId="0" borderId="0" xfId="733" applyFont="1" applyAlignment="1">
      <alignment vertical="center"/>
    </xf>
    <xf numFmtId="0" fontId="10" fillId="0" borderId="0" xfId="733"/>
    <xf numFmtId="0" fontId="13" fillId="3" borderId="0" xfId="733" applyNumberFormat="1" applyFont="1" applyFill="1" applyAlignment="1" applyProtection="1">
      <alignment horizontal="center" vertical="center"/>
    </xf>
    <xf numFmtId="0" fontId="10" fillId="0" borderId="2" xfId="733" applyNumberFormat="1" applyFont="1" applyFill="1" applyBorder="1" applyAlignment="1" applyProtection="1">
      <alignment vertical="center"/>
    </xf>
    <xf numFmtId="0" fontId="10" fillId="0" borderId="2" xfId="733" applyNumberFormat="1" applyFont="1" applyFill="1" applyBorder="1" applyAlignment="1" applyProtection="1">
      <alignment horizontal="right"/>
    </xf>
    <xf numFmtId="0" fontId="11" fillId="0" borderId="4" xfId="733" applyNumberFormat="1" applyFont="1" applyFill="1" applyBorder="1" applyAlignment="1" applyProtection="1">
      <alignment horizontal="center" vertical="center"/>
    </xf>
    <xf numFmtId="0" fontId="11" fillId="0" borderId="6" xfId="733" applyNumberFormat="1" applyFont="1" applyFill="1" applyBorder="1" applyAlignment="1" applyProtection="1">
      <alignment horizontal="center" vertical="center"/>
    </xf>
    <xf numFmtId="0" fontId="11" fillId="0" borderId="1" xfId="733" applyNumberFormat="1" applyFont="1" applyFill="1" applyBorder="1" applyAlignment="1" applyProtection="1">
      <alignment horizontal="center" vertical="center"/>
    </xf>
    <xf numFmtId="0" fontId="11" fillId="0" borderId="7" xfId="733" applyNumberFormat="1" applyFont="1" applyFill="1" applyBorder="1" applyAlignment="1" applyProtection="1">
      <alignment horizontal="center" vertical="center"/>
    </xf>
    <xf numFmtId="0" fontId="11" fillId="0" borderId="1" xfId="733" applyNumberFormat="1" applyFont="1" applyFill="1" applyBorder="1" applyAlignment="1" applyProtection="1">
      <alignment horizontal="left" vertical="center"/>
    </xf>
    <xf numFmtId="178" fontId="11" fillId="0" borderId="1" xfId="812" applyNumberFormat="1" applyFont="1" applyFill="1" applyBorder="1" applyAlignment="1">
      <alignment horizontal="right" vertical="center" wrapText="1"/>
    </xf>
    <xf numFmtId="3" fontId="11" fillId="0" borderId="1" xfId="733" applyNumberFormat="1" applyFont="1" applyFill="1" applyBorder="1" applyAlignment="1" applyProtection="1">
      <alignment horizontal="left" vertical="center"/>
    </xf>
    <xf numFmtId="1" fontId="11" fillId="0" borderId="1" xfId="733" applyNumberFormat="1" applyFont="1" applyFill="1" applyBorder="1" applyAlignment="1" applyProtection="1">
      <alignment horizontal="right" vertical="center"/>
    </xf>
    <xf numFmtId="0" fontId="10" fillId="0" borderId="1" xfId="733" applyNumberFormat="1" applyFont="1" applyFill="1" applyBorder="1" applyAlignment="1" applyProtection="1">
      <alignment horizontal="left" vertical="center"/>
    </xf>
    <xf numFmtId="178" fontId="10" fillId="0" borderId="1" xfId="812" applyNumberFormat="1" applyFont="1" applyFill="1" applyBorder="1" applyAlignment="1">
      <alignment horizontal="right" vertical="center" wrapText="1"/>
    </xf>
    <xf numFmtId="3" fontId="10" fillId="0" borderId="1" xfId="733" applyNumberFormat="1" applyFont="1" applyFill="1" applyBorder="1" applyAlignment="1" applyProtection="1">
      <alignment horizontal="left" vertical="center"/>
    </xf>
    <xf numFmtId="1" fontId="10" fillId="0" borderId="1" xfId="733" applyNumberFormat="1" applyFont="1" applyFill="1" applyBorder="1" applyAlignment="1" applyProtection="1">
      <alignment horizontal="right" vertical="center"/>
    </xf>
    <xf numFmtId="0" fontId="10" fillId="0" borderId="1" xfId="733" applyBorder="1"/>
    <xf numFmtId="0" fontId="11" fillId="0" borderId="1" xfId="733" applyFont="1" applyBorder="1" applyAlignment="1">
      <alignment horizontal="center" vertical="center"/>
    </xf>
    <xf numFmtId="0" fontId="10" fillId="0" borderId="1" xfId="733" applyFont="1" applyBorder="1"/>
    <xf numFmtId="1" fontId="10" fillId="0" borderId="1" xfId="733" applyNumberFormat="1" applyFont="1" applyBorder="1" applyAlignment="1">
      <alignment horizontal="right" vertical="center"/>
    </xf>
    <xf numFmtId="3" fontId="10" fillId="0" borderId="1" xfId="733" applyNumberFormat="1" applyFont="1" applyFill="1" applyBorder="1" applyAlignment="1" applyProtection="1">
      <alignment horizontal="right" vertical="center"/>
    </xf>
    <xf numFmtId="180" fontId="11" fillId="0" borderId="1" xfId="733" applyNumberFormat="1" applyFont="1" applyFill="1" applyBorder="1" applyAlignment="1" applyProtection="1">
      <alignment horizontal="left" vertical="center"/>
    </xf>
    <xf numFmtId="0" fontId="10" fillId="0" borderId="1" xfId="733" applyBorder="1" applyAlignment="1">
      <alignment horizontal="right" vertical="center"/>
    </xf>
    <xf numFmtId="1" fontId="11" fillId="0" borderId="1" xfId="733" applyNumberFormat="1" applyFont="1" applyBorder="1" applyAlignment="1">
      <alignment horizontal="right" vertical="center"/>
    </xf>
    <xf numFmtId="0" fontId="1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11" fillId="0" borderId="1" xfId="770" applyFont="1" applyFill="1" applyBorder="1" applyAlignment="1">
      <alignment vertical="center"/>
    </xf>
    <xf numFmtId="0" fontId="11" fillId="0" borderId="1" xfId="770" applyNumberFormat="1" applyFont="1" applyBorder="1" applyAlignment="1">
      <alignment horizontal="right" vertical="center"/>
    </xf>
    <xf numFmtId="0" fontId="29" fillId="0" borderId="1" xfId="770" applyNumberFormat="1" applyFont="1" applyBorder="1" applyAlignment="1">
      <alignment horizontal="right" vertical="center"/>
    </xf>
    <xf numFmtId="0" fontId="30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12" fillId="0" borderId="0" xfId="624" applyFont="1" applyAlignment="1">
      <alignment horizontal="center"/>
    </xf>
    <xf numFmtId="0" fontId="10" fillId="0" borderId="2" xfId="624" applyFont="1" applyBorder="1" applyAlignment="1">
      <alignment horizontal="right" vertical="center"/>
    </xf>
    <xf numFmtId="0" fontId="11" fillId="0" borderId="1" xfId="624" applyFont="1" applyFill="1" applyBorder="1" applyAlignment="1">
      <alignment vertical="center"/>
    </xf>
    <xf numFmtId="176" fontId="11" fillId="0" borderId="1" xfId="624" applyNumberFormat="1" applyFont="1" applyFill="1" applyBorder="1" applyAlignment="1">
      <alignment horizontal="right" vertical="center" wrapText="1"/>
    </xf>
    <xf numFmtId="0" fontId="10" fillId="0" borderId="1" xfId="624" applyFont="1" applyBorder="1" applyAlignment="1">
      <alignment vertical="center"/>
    </xf>
    <xf numFmtId="0" fontId="10" fillId="0" borderId="1" xfId="373" applyFont="1" applyFill="1" applyBorder="1" applyAlignment="1">
      <alignment vertical="center"/>
    </xf>
    <xf numFmtId="176" fontId="10" fillId="0" borderId="1" xfId="624" applyNumberFormat="1" applyFont="1" applyFill="1" applyBorder="1" applyAlignment="1">
      <alignment horizontal="right" vertical="center" wrapText="1"/>
    </xf>
    <xf numFmtId="49" fontId="10" fillId="0" borderId="1" xfId="373" applyNumberFormat="1" applyFont="1" applyFill="1" applyBorder="1" applyAlignment="1">
      <alignment horizontal="left" vertical="center"/>
    </xf>
    <xf numFmtId="0" fontId="10" fillId="0" borderId="1" xfId="624" applyFont="1" applyFill="1" applyBorder="1" applyAlignment="1">
      <alignment horizontal="left" vertical="center"/>
    </xf>
    <xf numFmtId="0" fontId="11" fillId="0" borderId="1" xfId="624" applyFont="1" applyBorder="1" applyAlignment="1">
      <alignment vertical="center"/>
    </xf>
  </cellXfs>
  <cellStyles count="1084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常规_200704(第一稿）" xfId="373"/>
    <cellStyle name="差_2015财金互动汇总（加人行、补成都） 2" xfId="374"/>
    <cellStyle name="60% - 强调文字颜色 6 2 2_2017年省对市(州)税收返还和转移支付预算" xfId="375"/>
    <cellStyle name="差_1-学前教育发展专项资金" xfId="376"/>
    <cellStyle name="60% - 强调文字颜色 6 2 3" xfId="377"/>
    <cellStyle name="60% - 强调文字颜色 6 2_四川省2017年省对市（州）税收返还和转移支付分地区预算（草案）--社保处" xfId="378"/>
    <cellStyle name="常规 9 2" xfId="379"/>
    <cellStyle name="常规 3_15-省级防震减灾分情况" xfId="380"/>
    <cellStyle name="差_2-55_四川省2017年省对市（州）税收返还和转移支付分地区预算（草案）--社保处" xfId="381"/>
    <cellStyle name="差_2-60_四川省2017年省对市（州）税收返还和转移支付分地区预算（草案）--社保处" xfId="382"/>
    <cellStyle name="Accent1" xfId="383"/>
    <cellStyle name="好_2-46" xfId="384"/>
    <cellStyle name="差_Sheet16" xfId="385"/>
    <cellStyle name="Accent1 2" xfId="386"/>
    <cellStyle name="Accent2" xfId="387"/>
    <cellStyle name="Accent2 2" xfId="388"/>
    <cellStyle name="Accent3" xfId="389"/>
    <cellStyle name="Accent4" xfId="390"/>
    <cellStyle name="好_2-62_四川省2017年省对市（州）税收返还和转移支付分地区预算（草案）--社保处" xfId="391"/>
    <cellStyle name="差_Sheet27_四川省2017年省对市（州）税收返还和转移支付分地区预算（草案）--社保处" xfId="392"/>
    <cellStyle name="差_Sheet32_四川省2017年省对市（州）税收返还和转移支付分地区预算（草案）--社保处" xfId="393"/>
    <cellStyle name="差_4-11" xfId="394"/>
    <cellStyle name="Accent6" xfId="395"/>
    <cellStyle name="Accent4 2" xfId="396"/>
    <cellStyle name="差_促进扩大信贷增量 2_四川省2017年省对市（州）税收返还和转移支付分地区预算（草案）--社保处" xfId="397"/>
    <cellStyle name="Accent5" xfId="398"/>
    <cellStyle name="好_文化产业发展专项资金" xfId="399"/>
    <cellStyle name="差_5 2017年省对市（州）税收返还和转移支付预算分地区情况表（全国重点寺观教堂维修经费业生中央财政补助资金）(1)" xfId="400"/>
    <cellStyle name="强调文字颜色 1 2_四川省2017年省对市（州）税收返还和转移支付分地区预算（草案）--社保处" xfId="401"/>
    <cellStyle name="常规 11 3" xfId="402"/>
    <cellStyle name="Bad 2" xfId="403"/>
    <cellStyle name="好_汇总_2017年省对市(州)税收返还和转移支付预算" xfId="404"/>
    <cellStyle name="Calculation" xfId="405"/>
    <cellStyle name="no dec" xfId="406"/>
    <cellStyle name="Calculation 2" xfId="407"/>
    <cellStyle name="Check Cell 2" xfId="408"/>
    <cellStyle name="Check Cell_2016年全省及省级财政收支执行及2017年预算草案表（20161206，预审自用稿）" xfId="409"/>
    <cellStyle name="Explanatory Text 2" xfId="410"/>
    <cellStyle name="差_2-58_四川省2017年省对市（州）税收返还和转移支付分地区预算（草案）--社保处" xfId="411"/>
    <cellStyle name="常规 10" xfId="412"/>
    <cellStyle name="Good" xfId="413"/>
    <cellStyle name="常规 10 2" xfId="414"/>
    <cellStyle name="Good 2" xfId="415"/>
    <cellStyle name="差_19 征兵经费" xfId="416"/>
    <cellStyle name="Heading 1" xfId="417"/>
    <cellStyle name="Heading 1 2" xfId="418"/>
    <cellStyle name="差_汇总_1 3" xfId="419"/>
    <cellStyle name="差_24 维稳经费" xfId="420"/>
    <cellStyle name="Heading 1_2016年全省及省级财政收支执行及2017年预算草案表（20161206，预审自用稿）" xfId="421"/>
    <cellStyle name="好_1-学前教育发展专项资金" xfId="422"/>
    <cellStyle name="标题 1 2 2 3" xfId="423"/>
    <cellStyle name="Heading 2_2016年全省及省级财政收支执行及2017年预算草案表（20161206，预审自用稿）" xfId="424"/>
    <cellStyle name="Heading 3_2016年全省及省级财政收支执行及2017年预算草案表（20161206，预审自用稿）" xfId="425"/>
    <cellStyle name="百分比 3" xfId="426"/>
    <cellStyle name="Normal_APR" xfId="427"/>
    <cellStyle name="Output" xfId="428"/>
    <cellStyle name="差_地方纪检监察机关办案补助专项资金_四川省2017年省对市（州）税收返还和转移支付分地区预算（草案）--社保处" xfId="429"/>
    <cellStyle name="Output 2" xfId="430"/>
    <cellStyle name="Output_2016年全省及省级财政收支执行及2017年预算草案表（20161206，预审自用稿）" xfId="431"/>
    <cellStyle name="Title" xfId="432"/>
    <cellStyle name="Total" xfId="433"/>
    <cellStyle name="Warning Text" xfId="434"/>
    <cellStyle name="差_%84表2：2016-2018年省级部门三年滚动规划报表" xfId="435"/>
    <cellStyle name="Warning Text 2" xfId="436"/>
    <cellStyle name="百分比 2" xfId="437"/>
    <cellStyle name="百分比 2 2" xfId="438"/>
    <cellStyle name="差_促进扩大信贷增量 2 2_四川省2017年省对市（州）税收返还和转移支付分地区预算（草案）--社保处" xfId="439"/>
    <cellStyle name="百分比 2 3" xfId="440"/>
    <cellStyle name="百分比 2 3 3" xfId="441"/>
    <cellStyle name="百分比 2 4" xfId="442"/>
    <cellStyle name="标题 3 2 2_2017年省对市(州)税收返还和转移支付预算" xfId="443"/>
    <cellStyle name="百分比 2 5" xfId="444"/>
    <cellStyle name="标题 1 2" xfId="445"/>
    <cellStyle name="标题 1 2 2 2" xfId="446"/>
    <cellStyle name="标题 1 2 2_2017年省对市(州)税收返还和转移支付预算" xfId="447"/>
    <cellStyle name="差_4-21" xfId="448"/>
    <cellStyle name="标题 1 2 3" xfId="449"/>
    <cellStyle name="标题 2 2" xfId="450"/>
    <cellStyle name="标题 2 2 2" xfId="451"/>
    <cellStyle name="标题 2 2 2 2" xfId="452"/>
    <cellStyle name="标题 2 2 2 3" xfId="453"/>
    <cellStyle name="标题 2 2 2_2017年省对市(州)税收返还和转移支付预算" xfId="454"/>
    <cellStyle name="标题 2 2 3" xfId="455"/>
    <cellStyle name="标题 3 2" xfId="456"/>
    <cellStyle name="好_4-29" xfId="457"/>
    <cellStyle name="好_2 政法转移支付" xfId="458"/>
    <cellStyle name="常规 17 4" xfId="459"/>
    <cellStyle name="差_2-65_四川省2017年省对市（州）税收返还和转移支付分地区预算（草案）--社保处" xfId="460"/>
    <cellStyle name="标题 3 2 2 2" xfId="461"/>
    <cellStyle name="标题 3 2 3" xfId="462"/>
    <cellStyle name="千位分隔 3 2 2" xfId="463"/>
    <cellStyle name="标题 4 2 2 2" xfId="464"/>
    <cellStyle name="标题 4 2 2_2017年省对市(州)税收返还和转移支付预算" xfId="465"/>
    <cellStyle name="千位分隔 3 3" xfId="466"/>
    <cellStyle name="标题 4 2 3" xfId="467"/>
    <cellStyle name="标题 5 3" xfId="468"/>
    <cellStyle name="差 2" xfId="469"/>
    <cellStyle name="差 2 2" xfId="470"/>
    <cellStyle name="计算 2 2_2017年省对市(州)税收返还和转移支付预算" xfId="471"/>
    <cellStyle name="好_2-50_四川省2017年省对市（州）税收返还和转移支付分地区预算（草案）--社保处" xfId="472"/>
    <cellStyle name="好_2-45_四川省2017年省对市（州）税收返还和转移支付分地区预算（草案）--社保处" xfId="473"/>
    <cellStyle name="差_Sheet15_四川省2017年省对市（州）税收返还和转移支付分地区预算（草案）--社保处" xfId="474"/>
    <cellStyle name="差_Sheet20_四川省2017年省对市（州）税收返还和转移支付分地区预算（草案）--社保处" xfId="475"/>
    <cellStyle name="差_10 2017年省对市（州）税收返还和转移支付预算分地区情况表（寺观教堂维修补助资金）(1)" xfId="476"/>
    <cellStyle name="差 2 2 3" xfId="477"/>
    <cellStyle name="差_2015财金互动汇总（加人行、补成都）_2017年省对市(州)税收返还和转移支付预算" xfId="478"/>
    <cellStyle name="差 2 3" xfId="479"/>
    <cellStyle name="差_2015直接融资汇总表 4" xfId="480"/>
    <cellStyle name="差 2_四川省2017年省对市（州）税收返还和转移支付分地区预算（草案）--社保处" xfId="481"/>
    <cellStyle name="差_11 2017年省对市（州）税收返还和转移支付预算分地区情况表（基层行政单位救灾专项资金）(1)" xfId="482"/>
    <cellStyle name="差_1-12_四川省2017年省对市（州）税收返还和转移支付分地区预算（草案）--社保处" xfId="483"/>
    <cellStyle name="差_国家级非物质文化遗产保护专项资金" xfId="484"/>
    <cellStyle name="差_123" xfId="485"/>
    <cellStyle name="差_13 2017年省对市（州）税收返还和转移支付预算分地区情况表（审计能力提升专项经费）(1)" xfId="486"/>
    <cellStyle name="差_14 2017年省对市（州）税收返还和转移支付预算分地区情况表（支持基层政权建设补助资金）(1)" xfId="487"/>
    <cellStyle name="差_15-省级防震减灾分情况" xfId="488"/>
    <cellStyle name="差_26 地方纪检监察机关办案补助专项资金" xfId="489"/>
    <cellStyle name="差_18 2017年省对市（州）税收返还和转移支付预算分地区情况表（全省法院系统业务经费）(1)" xfId="490"/>
    <cellStyle name="差_2 政法转移支付" xfId="491"/>
    <cellStyle name="差_2015财金互动汇总（加人行、补成都）" xfId="492"/>
    <cellStyle name="差_2015财金互动汇总（加人行、补成都） 2 2" xfId="493"/>
    <cellStyle name="差_2-65" xfId="494"/>
    <cellStyle name="差_2015财金互动汇总（加人行、补成都） 2 2_2017年省对市(州)税收返还和转移支付预算" xfId="495"/>
    <cellStyle name="差_2015财金互动汇总（加人行、补成都） 2 3" xfId="496"/>
    <cellStyle name="常规 10 4" xfId="497"/>
    <cellStyle name="差_省级科技计划项目专项资金" xfId="498"/>
    <cellStyle name="差_2015财金互动汇总（加人行、补成都） 2_2017年省对市(州)税收返还和转移支付预算" xfId="499"/>
    <cellStyle name="差_2015财金互动汇总（加人行、补成都） 3" xfId="500"/>
    <cellStyle name="差_2015财金互动汇总（加人行、补成都） 3_2017年省对市(州)税收返还和转移支付预算" xfId="501"/>
    <cellStyle name="差_2015财金互动汇总（加人行、补成都） 4" xfId="502"/>
    <cellStyle name="差_2015直接融资汇总表 2 3" xfId="503"/>
    <cellStyle name="差_汇总_1 2 3" xfId="504"/>
    <cellStyle name="差_2015直接融资汇总表 2_2017年省对市(州)税收返还和转移支付预算" xfId="505"/>
    <cellStyle name="差_2015直接融资汇总表 3" xfId="506"/>
    <cellStyle name="差_国家文物保护专项资金" xfId="507"/>
    <cellStyle name="差_2015直接融资汇总表_2017年省对市(州)税收返还和转移支付预算" xfId="508"/>
    <cellStyle name="差_2017年省对市（州）税收返还和转移支付预算分地区情况表（华侨事务补助）(1)" xfId="509"/>
    <cellStyle name="差_21 禁毒补助经费" xfId="510"/>
    <cellStyle name="差_22 2017年省对市（州）税收返还和转移支付预算分地区情况表（交警业务经费）(1)" xfId="511"/>
    <cellStyle name="常规 9" xfId="512"/>
    <cellStyle name="差_23 铁路护路专项经费" xfId="513"/>
    <cellStyle name="样式 1 2" xfId="514"/>
    <cellStyle name="差_2-45" xfId="515"/>
    <cellStyle name="差_2-50" xfId="516"/>
    <cellStyle name="差_2-46" xfId="517"/>
    <cellStyle name="常规 10 2 2 2" xfId="518"/>
    <cellStyle name="差_2-52" xfId="519"/>
    <cellStyle name="差_2-52_四川省2017年省对市（州）税收返还和转移支付分地区预算（草案）--社保处" xfId="520"/>
    <cellStyle name="差_2-55" xfId="521"/>
    <cellStyle name="差_2-60" xfId="522"/>
    <cellStyle name="差_2-59_四川省2017年省对市（州）税收返还和转移支付分地区预算（草案）--社保处" xfId="523"/>
    <cellStyle name="差_2-62" xfId="524"/>
    <cellStyle name="差_2-67" xfId="525"/>
    <cellStyle name="差_Sheet26" xfId="526"/>
    <cellStyle name="差_2-67_四川省2017年省对市（州）税收返还和转移支付分地区预算（草案）--社保处" xfId="527"/>
    <cellStyle name="差_2-财金互动" xfId="528"/>
    <cellStyle name="差_汇总_1 2" xfId="529"/>
    <cellStyle name="差_3 2017年省对市（州）税收返还和转移支付预算分地区情况表（到村任职）" xfId="530"/>
    <cellStyle name="差_3-义务教育均衡发展专项" xfId="531"/>
    <cellStyle name="差_4" xfId="532"/>
    <cellStyle name="差_4-12" xfId="533"/>
    <cellStyle name="差_地方纪检监察机关办案补助专项资金" xfId="534"/>
    <cellStyle name="差_4-8" xfId="535"/>
    <cellStyle name="差_4-9" xfId="536"/>
    <cellStyle name="差_6-扶持民办教育专项" xfId="537"/>
    <cellStyle name="差_促进扩大信贷增量 3_四川省2017年省对市（州）税收返还和转移支付分地区预算（草案）--社保处" xfId="538"/>
    <cellStyle name="差_6-省级财政政府与社会资本合作项目综合补助资金" xfId="539"/>
    <cellStyle name="差_7-普惠金融政府和社会资本合作以奖代补资金" xfId="540"/>
    <cellStyle name="好_2-50" xfId="541"/>
    <cellStyle name="好_2-45" xfId="542"/>
    <cellStyle name="差_Sheet15" xfId="543"/>
    <cellStyle name="差_Sheet20" xfId="544"/>
    <cellStyle name="差_Sheet18_四川省2017年省对市（州）税收返还和转移支付分地区预算（草案）--社保处" xfId="545"/>
    <cellStyle name="差_促进扩大信贷增量 2 3" xfId="546"/>
    <cellStyle name="差_Sheet19_四川省2017年省对市（州）税收返还和转移支付分地区预算（草案）--社保处" xfId="547"/>
    <cellStyle name="差_Sheet2" xfId="548"/>
    <cellStyle name="好_2-52" xfId="549"/>
    <cellStyle name="差_Sheet22" xfId="550"/>
    <cellStyle name="好_2-52_四川省2017年省对市（州）税收返还和转移支付分地区预算（草案）--社保处" xfId="551"/>
    <cellStyle name="差_Sheet22_四川省2017年省对市（州）税收返还和转移支付分地区预算（草案）--社保处" xfId="552"/>
    <cellStyle name="好_2-60" xfId="553"/>
    <cellStyle name="好_2-55" xfId="554"/>
    <cellStyle name="差_Sheet25" xfId="555"/>
    <cellStyle name="解释性文本 2 2 3" xfId="556"/>
    <cellStyle name="好_2-60_四川省2017年省对市（州）税收返还和转移支付分地区预算（草案）--社保处" xfId="557"/>
    <cellStyle name="好_2-55_四川省2017年省对市（州）税收返还和转移支付分地区预算（草案）--社保处" xfId="558"/>
    <cellStyle name="差_Sheet25_四川省2017年省对市（州）税收返还和转移支付分地区预算（草案）--社保处" xfId="559"/>
    <cellStyle name="好_2-62" xfId="560"/>
    <cellStyle name="差_Sheet27" xfId="561"/>
    <cellStyle name="差_Sheet32" xfId="562"/>
    <cellStyle name="差_促进扩大信贷增量_四川省2017年省对市（州）税收返还和转移支付分地区预算（草案）--社保处" xfId="563"/>
    <cellStyle name="好_2-59" xfId="564"/>
    <cellStyle name="差_Sheet29" xfId="565"/>
    <cellStyle name="好_2-58" xfId="566"/>
    <cellStyle name="差_Sheet33" xfId="567"/>
    <cellStyle name="好_2-58_四川省2017年省对市（州）税收返还和转移支付分地区预算（草案）--社保处" xfId="568"/>
    <cellStyle name="差_Sheet33_四川省2017年省对市（州）税收返还和转移支付分地区预算（草案）--社保处" xfId="569"/>
    <cellStyle name="差_促进扩大信贷增量" xfId="570"/>
    <cellStyle name="差_促进扩大信贷增量 2 2" xfId="571"/>
    <cellStyle name="差_促进扩大信贷增量_2017年省对市(州)税收返还和转移支付预算" xfId="572"/>
    <cellStyle name="差_公共文化服务体系建设" xfId="573"/>
    <cellStyle name="差_汇总" xfId="574"/>
    <cellStyle name="差_汇总 2 2" xfId="575"/>
    <cellStyle name="差_汇总 2 2_2017年省对市(州)税收返还和转移支付预算" xfId="576"/>
    <cellStyle name="差_汇总 2 3" xfId="577"/>
    <cellStyle name="差_汇总 2_2017年省对市(州)税收返还和转移支付预算" xfId="578"/>
    <cellStyle name="差_汇总 3" xfId="579"/>
    <cellStyle name="差_汇总_1 2 2" xfId="580"/>
    <cellStyle name="差_汇总 3_2017年省对市(州)税收返还和转移支付预算" xfId="581"/>
    <cellStyle name="差_汇总 3_四川省2017年省对市（州）税收返还和转移支付分地区预算（草案）--社保处" xfId="582"/>
    <cellStyle name="差_汇总 4" xfId="583"/>
    <cellStyle name="差_汇总_1" xfId="584"/>
    <cellStyle name="差_汇总_1 3_2017年省对市(州)税收返还和转移支付预算" xfId="585"/>
    <cellStyle name="差_汇总_2" xfId="586"/>
    <cellStyle name="差_汇总_2 2" xfId="587"/>
    <cellStyle name="差_汇总_2 2 2" xfId="588"/>
    <cellStyle name="差_汇总_2 2 2_2017年省对市(州)税收返还和转移支付预算" xfId="589"/>
    <cellStyle name="差_汇总_2 2 2_四川省2017年省对市（州）税收返还和转移支付分地区预算（草案）--社保处" xfId="590"/>
    <cellStyle name="差_汇总_2 2 3" xfId="591"/>
    <cellStyle name="差_汇总_2 2_四川省2017年省对市（州）税收返还和转移支付分地区预算（草案）--社保处" xfId="592"/>
    <cellStyle name="差_汇总_2 3" xfId="593"/>
    <cellStyle name="差_汇总_2 3_2017年省对市(州)税收返还和转移支付预算" xfId="594"/>
    <cellStyle name="差_汇总_2 3_四川省2017年省对市（州）税收返还和转移支付分地区预算（草案）--社保处" xfId="595"/>
    <cellStyle name="差_汇总_2_四川省2017年省对市（州）税收返还和转移支付分地区预算（草案）--社保处" xfId="596"/>
    <cellStyle name="差_汇总_四川省2017年省对市（州）税收返还和转移支付分地区预算（草案）--社保处" xfId="597"/>
    <cellStyle name="差_科技口6-30-35" xfId="598"/>
    <cellStyle name="差_美术馆公共图书馆文化馆（站）免费开放专项资金" xfId="599"/>
    <cellStyle name="差_其他工程费用计费" xfId="600"/>
    <cellStyle name="差_其他工程费用计费_四川省2017年省对市（州）税收返还和转移支付分地区预算（草案）--社保处" xfId="601"/>
    <cellStyle name="差_少数民族文化事业发展专项资金" xfId="602"/>
    <cellStyle name="差_省级文化发展专项资金" xfId="603"/>
    <cellStyle name="差_省级文物保护专项资金" xfId="604"/>
    <cellStyle name="差_四川省2017年省对市（州）税收返还和转移支付分地区预算（草案）--教科文处" xfId="605"/>
    <cellStyle name="差_四川省2017年省对市（州）税收返还和转移支付分地区预算（草案）--社保处" xfId="606"/>
    <cellStyle name="差_四川省2017年省对市（州）税收返还和转移支付分地区预算（草案）--债务金融处" xfId="607"/>
    <cellStyle name="差_体育场馆免费低收费开放补助资金" xfId="608"/>
    <cellStyle name="差_文化产业发展专项资金" xfId="609"/>
    <cellStyle name="差_宣传文化事业发展专项资金" xfId="610"/>
    <cellStyle name="差_债券贴息计算器" xfId="611"/>
    <cellStyle name="差_债券贴息计算器_四川省2017年省对市（州）税收返还和转移支付分地区预算（草案）--社保处" xfId="612"/>
    <cellStyle name="常规 10 2 2" xfId="613"/>
    <cellStyle name="常规 10 2 2 3" xfId="614"/>
    <cellStyle name="常规 10 2 2_2017年省对市(州)税收返还和转移支付预算" xfId="615"/>
    <cellStyle name="常规 10 2 3" xfId="616"/>
    <cellStyle name="常规 10 2 4" xfId="617"/>
    <cellStyle name="常规 10 2_2017年省对市(州)税收返还和转移支付预算" xfId="618"/>
    <cellStyle name="常规 10 3" xfId="619"/>
    <cellStyle name="常规 10 3 2" xfId="620"/>
    <cellStyle name="常规 10 3_123" xfId="621"/>
    <cellStyle name="常规 10 4 2" xfId="622"/>
    <cellStyle name="常规 10 4 3" xfId="623"/>
    <cellStyle name="常规 10 4 3 2" xfId="624"/>
    <cellStyle name="常规 10_123" xfId="625"/>
    <cellStyle name="常规 11" xfId="626"/>
    <cellStyle name="常规 11 2" xfId="627"/>
    <cellStyle name="常规 11 2 2" xfId="628"/>
    <cellStyle name="常规 11 2 3" xfId="629"/>
    <cellStyle name="好_20 国防动员专项经费" xfId="630"/>
    <cellStyle name="常规 11 2_2017年省对市(州)税收返还和转移支付预算" xfId="631"/>
    <cellStyle name="常规 12" xfId="632"/>
    <cellStyle name="常规 12 2" xfId="633"/>
    <cellStyle name="常规 12 3" xfId="634"/>
    <cellStyle name="常规 12_123" xfId="635"/>
    <cellStyle name="常规 13" xfId="636"/>
    <cellStyle name="常规 13 2" xfId="637"/>
    <cellStyle name="强调文字颜色 5 2 2 3" xfId="638"/>
    <cellStyle name="常规 13_四川省2017年省对市（州）税收返还和转移支付分地区预算（草案）--社保处" xfId="639"/>
    <cellStyle name="常规 14" xfId="640"/>
    <cellStyle name="常规 14 2" xfId="641"/>
    <cellStyle name="常规 20" xfId="642"/>
    <cellStyle name="常规 15" xfId="643"/>
    <cellStyle name="常规 20 2" xfId="644"/>
    <cellStyle name="常规 15 2" xfId="645"/>
    <cellStyle name="常规 20 4" xfId="646"/>
    <cellStyle name="常规 15 4" xfId="647"/>
    <cellStyle name="检查单元格 2 2 2" xfId="648"/>
    <cellStyle name="常规 21" xfId="649"/>
    <cellStyle name="常规 16" xfId="650"/>
    <cellStyle name="常规 21 2" xfId="651"/>
    <cellStyle name="常规 16 2" xfId="652"/>
    <cellStyle name="检查单元格 2 2 3" xfId="653"/>
    <cellStyle name="常规 22" xfId="654"/>
    <cellStyle name="常规 17" xfId="655"/>
    <cellStyle name="常规 22 2" xfId="656"/>
    <cellStyle name="常规 17 2" xfId="657"/>
    <cellStyle name="好 2_四川省2017年省对市（州）税收返还和转移支付分地区预算（草案）--社保处" xfId="658"/>
    <cellStyle name="常规 17 2 2" xfId="659"/>
    <cellStyle name="常规 17 2_2016年四川省省级一般公共预算支出执行情况表" xfId="660"/>
    <cellStyle name="常规 17 3" xfId="661"/>
    <cellStyle name="常规 17 4 2" xfId="662"/>
    <cellStyle name="常规 17_2016年四川省省级一般公共预算支出执行情况表" xfId="663"/>
    <cellStyle name="常规 23" xfId="664"/>
    <cellStyle name="常规 18" xfId="665"/>
    <cellStyle name="常规 18 2" xfId="666"/>
    <cellStyle name="常规 24" xfId="667"/>
    <cellStyle name="常规 19" xfId="668"/>
    <cellStyle name="常规 24 2" xfId="669"/>
    <cellStyle name="常规 19 2" xfId="670"/>
    <cellStyle name="常规 2" xfId="671"/>
    <cellStyle name="常规 2 2" xfId="672"/>
    <cellStyle name="好_4-14" xfId="673"/>
    <cellStyle name="常规 2 2 2" xfId="674"/>
    <cellStyle name="常规 2 2 2 2" xfId="675"/>
    <cellStyle name="常规 2 2 2 3" xfId="676"/>
    <cellStyle name="常规 2 2 2_2017年省对市(州)税收返还和转移支付预算" xfId="677"/>
    <cellStyle name="好_4-20" xfId="678"/>
    <cellStyle name="好_4-15" xfId="679"/>
    <cellStyle name="常规 2 2 3" xfId="680"/>
    <cellStyle name="好_4-21" xfId="681"/>
    <cellStyle name="常规 2 2 4" xfId="682"/>
    <cellStyle name="常规 2 2_2017年省对市(州)税收返还和转移支付预算" xfId="683"/>
    <cellStyle name="常规 2 3" xfId="684"/>
    <cellStyle name="常规 2 3 2" xfId="685"/>
    <cellStyle name="常规 2 3 2 2" xfId="686"/>
    <cellStyle name="常规 2 3 2 3" xfId="687"/>
    <cellStyle name="常规 2 3 3" xfId="688"/>
    <cellStyle name="常规 2 3 4" xfId="689"/>
    <cellStyle name="常规 9_123" xfId="690"/>
    <cellStyle name="常规 2 3 5" xfId="691"/>
    <cellStyle name="常规 2 3_2017年省对市(州)税收返还和转移支付预算" xfId="692"/>
    <cellStyle name="常规 2 4" xfId="693"/>
    <cellStyle name="警告文本 2 2_2017年省对市(州)税收返还和转移支付预算" xfId="694"/>
    <cellStyle name="常规 2 4 2" xfId="695"/>
    <cellStyle name="常规 2 4 2 2" xfId="696"/>
    <cellStyle name="常规 2 5" xfId="697"/>
    <cellStyle name="常规 2 5 2" xfId="698"/>
    <cellStyle name="常规 2 5 3" xfId="699"/>
    <cellStyle name="常规 2 5_2017年省对市(州)税收返还和转移支付预算" xfId="700"/>
    <cellStyle name="常规 2 6" xfId="701"/>
    <cellStyle name="常规 2_%84表2：2016-2018年省级部门三年滚动规划报表" xfId="702"/>
    <cellStyle name="常规 20 2 2" xfId="703"/>
    <cellStyle name="常规 20 2_2016年社保基金收支执行及2017年预算草案表" xfId="704"/>
    <cellStyle name="常规 20 3" xfId="705"/>
    <cellStyle name="常规 20_2015年全省及省级财政收支执行及2016年预算草案表（20160120）企业处修改" xfId="706"/>
    <cellStyle name="常规 21 2 2" xfId="707"/>
    <cellStyle name="常规 21 3" xfId="708"/>
    <cellStyle name="常规 30" xfId="709"/>
    <cellStyle name="常规 25" xfId="710"/>
    <cellStyle name="常规 30 2" xfId="711"/>
    <cellStyle name="常规 25 2" xfId="712"/>
    <cellStyle name="常规 30 2 2" xfId="713"/>
    <cellStyle name="常规 25 2 2" xfId="714"/>
    <cellStyle name="常规 25 2_2016年社保基金收支执行及2017年预算草案表" xfId="715"/>
    <cellStyle name="常规 31" xfId="716"/>
    <cellStyle name="常规 26" xfId="717"/>
    <cellStyle name="常规 31_2016年社保基金收支执行及2017年预算草案表" xfId="718"/>
    <cellStyle name="常规 26_2016年社保基金收支执行及2017年预算草案表" xfId="719"/>
    <cellStyle name="常规 32" xfId="720"/>
    <cellStyle name="常规 27" xfId="721"/>
    <cellStyle name="常规 27 2" xfId="722"/>
    <cellStyle name="常规 27 2 2" xfId="723"/>
    <cellStyle name="常规 27 2_2016年四川省省级一般公共预算支出执行情况表" xfId="724"/>
    <cellStyle name="常规 27 3" xfId="725"/>
    <cellStyle name="常规 27_2016年四川省省级一般公共预算支出执行情况表" xfId="726"/>
    <cellStyle name="常规 33" xfId="727"/>
    <cellStyle name="常规 28" xfId="728"/>
    <cellStyle name="常规_省级科预算草案表1.14" xfId="729"/>
    <cellStyle name="常规 28 2" xfId="730"/>
    <cellStyle name="常规_省级科预算草案表1.14 2" xfId="731"/>
    <cellStyle name="常规 28 2 2" xfId="732"/>
    <cellStyle name="常规 28 2 3" xfId="733"/>
    <cellStyle name="常规 28_2016年社保基金收支执行及2017年预算草案表" xfId="734"/>
    <cellStyle name="常规 34" xfId="735"/>
    <cellStyle name="常规 29" xfId="736"/>
    <cellStyle name="常规 3" xfId="737"/>
    <cellStyle name="常规 3 2 2" xfId="738"/>
    <cellStyle name="常规 3 2 2 2" xfId="739"/>
    <cellStyle name="常规 3 2 2 3" xfId="740"/>
    <cellStyle name="常规 3 2 2_2017年省对市(州)税收返还和转移支付预算" xfId="741"/>
    <cellStyle name="常规 3 2 3" xfId="742"/>
    <cellStyle name="常规 3 2 3 2" xfId="743"/>
    <cellStyle name="常规 3 2 4" xfId="744"/>
    <cellStyle name="常规 3 2_2016年四川省省级一般公共预算支出执行情况表" xfId="745"/>
    <cellStyle name="常规 3 3" xfId="746"/>
    <cellStyle name="常规 3 3 2" xfId="747"/>
    <cellStyle name="常规 3 3 3" xfId="748"/>
    <cellStyle name="常规 3 3_2017年省对市(州)税收返还和转移支付预算" xfId="749"/>
    <cellStyle name="常规 3 4" xfId="750"/>
    <cellStyle name="常规 30 2_2016年四川省省级一般公共预算支出执行情况表" xfId="751"/>
    <cellStyle name="常规 30 3" xfId="752"/>
    <cellStyle name="常规 30_2016年四川省省级一般公共预算支出执行情况表" xfId="753"/>
    <cellStyle name="常规 35" xfId="754"/>
    <cellStyle name="常规 4" xfId="755"/>
    <cellStyle name="常规 4 2" xfId="756"/>
    <cellStyle name="常规 4 2 2" xfId="757"/>
    <cellStyle name="常规 4 2_123" xfId="758"/>
    <cellStyle name="常规 4 3" xfId="759"/>
    <cellStyle name="常规 4_123" xfId="760"/>
    <cellStyle name="常规 47" xfId="761"/>
    <cellStyle name="常规 47 2" xfId="762"/>
    <cellStyle name="常规 47 2 2" xfId="763"/>
    <cellStyle name="常规 47 2 2 2" xfId="764"/>
    <cellStyle name="好_Sheet26_四川省2017年省对市（州）税收返还和转移支付分地区预算（草案）--社保处" xfId="765"/>
    <cellStyle name="常规 47 3" xfId="766"/>
    <cellStyle name="常规 47 4" xfId="767"/>
    <cellStyle name="常规 47 4 2" xfId="768"/>
    <cellStyle name="常规 47 4 2 2" xfId="769"/>
    <cellStyle name="常规 48" xfId="770"/>
    <cellStyle name="常规 48 2" xfId="771"/>
    <cellStyle name="常规 48 2 2" xfId="772"/>
    <cellStyle name="常规 48 3" xfId="773"/>
    <cellStyle name="常规 5" xfId="774"/>
    <cellStyle name="常规 5 2" xfId="775"/>
    <cellStyle name="常规 5 2 2" xfId="776"/>
    <cellStyle name="常规 5 2 3" xfId="777"/>
    <cellStyle name="常规 5 2_2017年省对市(州)税收返还和转移支付预算" xfId="778"/>
    <cellStyle name="常规 5 3" xfId="779"/>
    <cellStyle name="好_4-8" xfId="780"/>
    <cellStyle name="常规 5 4" xfId="781"/>
    <cellStyle name="常规 5_2017年省对市(州)税收返还和转移支付预算" xfId="782"/>
    <cellStyle name="常规 6" xfId="783"/>
    <cellStyle name="常规 6 2" xfId="784"/>
    <cellStyle name="常规 6 2 2" xfId="785"/>
    <cellStyle name="常规 6 2 2 2" xfId="786"/>
    <cellStyle name="常规 6 2 2 3" xfId="787"/>
    <cellStyle name="常规 6 2 2_2017年省对市(州)税收返还和转移支付预算" xfId="788"/>
    <cellStyle name="常规 6 2 3" xfId="789"/>
    <cellStyle name="常规 6 2 4" xfId="790"/>
    <cellStyle name="常规 6 2_2017年省对市(州)税收返还和转移支付预算" xfId="791"/>
    <cellStyle name="常规 6 3" xfId="792"/>
    <cellStyle name="常规 6 3 2" xfId="793"/>
    <cellStyle name="常规 6 3_123" xfId="794"/>
    <cellStyle name="常规 6 4" xfId="795"/>
    <cellStyle name="常规 6_123" xfId="796"/>
    <cellStyle name="常规 7" xfId="797"/>
    <cellStyle name="常规 7 2" xfId="798"/>
    <cellStyle name="常规 7 2 2" xfId="799"/>
    <cellStyle name="常规 7 2 3" xfId="800"/>
    <cellStyle name="好_4-9" xfId="801"/>
    <cellStyle name="常规 7 2_2017年省对市(州)税收返还和转移支付预算" xfId="802"/>
    <cellStyle name="常规 7 3" xfId="803"/>
    <cellStyle name="常规 7_四川省2017年省对市（州）税收返还和转移支付分地区预算（草案）--社保处" xfId="804"/>
    <cellStyle name="常规 8" xfId="805"/>
    <cellStyle name="常规 8 2" xfId="806"/>
    <cellStyle name="常规 9 2 2" xfId="807"/>
    <cellStyle name="常规 9 2_123" xfId="808"/>
    <cellStyle name="常规 9 3" xfId="809"/>
    <cellStyle name="常规_(陈诚修改稿)2006年全省及省级财政决算及07年预算执行情况表(A4 留底自用)" xfId="810"/>
    <cellStyle name="常规_(陈诚修改稿)2006年全省及省级财政决算及07年预算执行情况表(A4 留底自用) 2" xfId="811"/>
    <cellStyle name="常规_(陈诚修改稿)2006年全省及省级财政决算及07年预算执行情况表(A4 留底自用) 2 2 2" xfId="812"/>
    <cellStyle name="常规_2014年全省及省级财政收支执行及2015年预算草案表（20150123，自用稿）" xfId="813"/>
    <cellStyle name="常规_2015年全省及省级财政收支执行及2016年预算草案表（20160120）企业处修改" xfId="814"/>
    <cellStyle name="常规_2017年省级预算" xfId="815"/>
    <cellStyle name="汇总 2 3" xfId="816"/>
    <cellStyle name="常规_国有资本经营预算表样 2 2" xfId="817"/>
    <cellStyle name="常规_国资决算以及执行情况0712 2 2" xfId="818"/>
    <cellStyle name="常规_基金分析表(99.3)" xfId="819"/>
    <cellStyle name="常规_社保基金预算报人大建议表样 2" xfId="820"/>
    <cellStyle name="好 2" xfId="821"/>
    <cellStyle name="好 2 2" xfId="822"/>
    <cellStyle name="计算 2_四川省2017年省对市（州）税收返还和转移支付分地区预算（草案）--社保处" xfId="823"/>
    <cellStyle name="好_5-农村教师周转房建设" xfId="824"/>
    <cellStyle name="好 2 2 2" xfId="825"/>
    <cellStyle name="好 2 2 3" xfId="826"/>
    <cellStyle name="好 2 2_2017年省对市(州)税收返还和转移支付预算" xfId="827"/>
    <cellStyle name="好_%84表2：2016-2018年省级部门三年滚动规划报表" xfId="828"/>
    <cellStyle name="好_“三区”文化人才专项资金" xfId="829"/>
    <cellStyle name="好_1 2017年省对市（州）税收返还和转移支付预算分地区情况表（华侨事务补助）(1)" xfId="830"/>
    <cellStyle name="好_10 2017年省对市（州）税收返还和转移支付预算分地区情况表（寺观教堂维修补助资金）(1)" xfId="831"/>
    <cellStyle name="好_10-扶持民族地区教育发展" xfId="832"/>
    <cellStyle name="好_11 2017年省对市（州）税收返还和转移支付预算分地区情况表（基层行政单位救灾专项资金）(1)" xfId="833"/>
    <cellStyle name="好_1-12" xfId="834"/>
    <cellStyle name="好_1-12_四川省2017年省对市（州）税收返还和转移支付分地区预算（草案）--社保处" xfId="835"/>
    <cellStyle name="好_12 2017年省对市（州）税收返还和转移支付预算分地区情况表（民族地区春节慰问经费）(1)" xfId="836"/>
    <cellStyle name="好_123" xfId="837"/>
    <cellStyle name="好_13 2017年省对市（州）税收返还和转移支付预算分地区情况表（审计能力提升专项经费）(1)" xfId="838"/>
    <cellStyle name="好_14 2017年省对市（州）税收返还和转移支付预算分地区情况表（支持基层政权建设补助资金）(1)" xfId="839"/>
    <cellStyle name="好_15-省级防震减灾分情况" xfId="840"/>
    <cellStyle name="好_18 2017年省对市（州）税收返还和转移支付预算分地区情况表（全省法院系统业务经费）(1)" xfId="841"/>
    <cellStyle name="好_19 征兵经费" xfId="842"/>
    <cellStyle name="好_1-政策性保险财政补助资金" xfId="843"/>
    <cellStyle name="好_2" xfId="844"/>
    <cellStyle name="好_2015财金互动汇总（加人行、补成都）" xfId="845"/>
    <cellStyle name="好_2015财金互动汇总（加人行、补成都） 2" xfId="846"/>
    <cellStyle name="好_2015财金互动汇总（加人行、补成都） 2 2" xfId="847"/>
    <cellStyle name="好_2015财金互动汇总（加人行、补成都） 2 2_2017年省对市(州)税收返还和转移支付预算" xfId="848"/>
    <cellStyle name="好_2015财金互动汇总（加人行、补成都） 2 3" xfId="849"/>
    <cellStyle name="好_2015财金互动汇总（加人行、补成都） 2_2017年省对市(州)税收返还和转移支付预算" xfId="850"/>
    <cellStyle name="好_2015财金互动汇总（加人行、补成都） 3" xfId="851"/>
    <cellStyle name="好_2015财金互动汇总（加人行、补成都） 3_2017年省对市(州)税收返还和转移支付预算" xfId="852"/>
    <cellStyle name="好_2015财金互动汇总（加人行、补成都）_2017年省对市(州)税收返还和转移支付预算" xfId="853"/>
    <cellStyle name="好_2015直接融资汇总表" xfId="854"/>
    <cellStyle name="好_2015直接融资汇总表 2" xfId="855"/>
    <cellStyle name="好_2015直接融资汇总表 2 2" xfId="856"/>
    <cellStyle name="好_2015直接融资汇总表 2 2_2017年省对市(州)税收返还和转移支付预算" xfId="857"/>
    <cellStyle name="好_2015直接融资汇总表 2 3" xfId="858"/>
    <cellStyle name="好_2015直接融资汇总表 2_2017年省对市(州)税收返还和转移支付预算" xfId="859"/>
    <cellStyle name="好_2015直接融资汇总表 3" xfId="860"/>
    <cellStyle name="好_2015直接融资汇总表 3_2017年省对市(州)税收返还和转移支付预算" xfId="861"/>
    <cellStyle name="好_2015直接融资汇总表 4" xfId="862"/>
    <cellStyle name="好_2015直接融资汇总表_2017年省对市(州)税收返还和转移支付预算" xfId="863"/>
    <cellStyle name="好_2016年四川省省级一般公共预算支出执行情况表" xfId="864"/>
    <cellStyle name="好_2017年省对市(州)税收返还和转移支付预算" xfId="865"/>
    <cellStyle name="好_2017年省对市（州）税收返还和转移支付预算分地区情况表（华侨事务补助）(1)" xfId="866"/>
    <cellStyle name="好_2017年省对市（州）税收返还和转移支付预算分地区情况表（华侨事务补助）(1)_四川省2017年省对市（州）税收返还和转移支付分地区预算（草案）--社保处" xfId="867"/>
    <cellStyle name="警告文本 2 3" xfId="868"/>
    <cellStyle name="好_21 禁毒补助经费" xfId="869"/>
    <cellStyle name="好_22 2017年省对市（州）税收返还和转移支付预算分地区情况表（交警业务经费）(1)" xfId="870"/>
    <cellStyle name="好_23 铁路护路专项经费" xfId="871"/>
    <cellStyle name="好_24 维稳经费" xfId="872"/>
    <cellStyle name="好_宣传文化事业发展专项资金" xfId="873"/>
    <cellStyle name="好_25 消防部队大型装备建设补助经费" xfId="874"/>
    <cellStyle name="好_26 地方纪检监察机关办案补助专项资金" xfId="875"/>
    <cellStyle name="好_2-65" xfId="876"/>
    <cellStyle name="好_2-65_四川省2017年省对市（州）税收返还和转移支付分地区预算（草案）--社保处" xfId="877"/>
    <cellStyle name="好_2-67" xfId="878"/>
    <cellStyle name="好_2-67_四川省2017年省对市（州）税收返还和转移支付分地区预算（草案）--社保处" xfId="879"/>
    <cellStyle name="好_27 妇女儿童事业发展专项资金" xfId="880"/>
    <cellStyle name="好_28 基层干训机构建设补助专项资金" xfId="881"/>
    <cellStyle name="好_2-财金互动" xfId="882"/>
    <cellStyle name="好_2-义务教育经费保障机制改革" xfId="883"/>
    <cellStyle name="好_3 2017年省对市（州）税收返还和转移支付预算分地区情况表（到村任职）" xfId="884"/>
    <cellStyle name="好_3-创业担保贷款贴息及奖补" xfId="885"/>
    <cellStyle name="好_3-义务教育均衡发展专项" xfId="886"/>
    <cellStyle name="好_4-11" xfId="887"/>
    <cellStyle name="好_4-12" xfId="888"/>
    <cellStyle name="好_4-22" xfId="889"/>
    <cellStyle name="好_4-23" xfId="890"/>
    <cellStyle name="好_4-24" xfId="891"/>
    <cellStyle name="好_4-30" xfId="892"/>
    <cellStyle name="好_4-31" xfId="893"/>
    <cellStyle name="好_4-5" xfId="894"/>
    <cellStyle name="好_4-农村义教“营养改善计划”" xfId="895"/>
    <cellStyle name="好_5 2017年省对市（州）税收返还和转移支付预算分地区情况表（全国重点寺观教堂维修经费业生中央财政补助资金）(1)" xfId="896"/>
    <cellStyle name="好_6" xfId="897"/>
    <cellStyle name="好_6-扶持民办教育专项" xfId="898"/>
    <cellStyle name="好_6-省级财政政府与社会资本合作项目综合补助资金" xfId="899"/>
    <cellStyle name="好_7 2017年省对市（州）税收返还和转移支付预算分地区情况表（省级旅游发展资金）(1)" xfId="900"/>
    <cellStyle name="好_7-普惠金融政府和社会资本合作以奖代补资金" xfId="901"/>
    <cellStyle name="好_7-中等职业教育发展专项经费" xfId="902"/>
    <cellStyle name="好_8 2017年省对市（州）税收返还和转移支付预算分地区情况表（民族事业发展资金）(1)" xfId="903"/>
    <cellStyle name="好_9 2017年省对市（州）税收返还和转移支付预算分地区情况表（全省工商行政管理专项经费）(1)" xfId="904"/>
    <cellStyle name="好_Sheet14" xfId="905"/>
    <cellStyle name="好_Sheet14_四川省2017年省对市（州）税收返还和转移支付分地区预算（草案）--社保处" xfId="906"/>
    <cellStyle name="好_Sheet20" xfId="907"/>
    <cellStyle name="好_Sheet15" xfId="908"/>
    <cellStyle name="好_Sheet20_四川省2017年省对市（州）税收返还和转移支付分地区预算（草案）--社保处" xfId="909"/>
    <cellStyle name="好_Sheet15_四川省2017年省对市（州）税收返还和转移支付分地区预算（草案）--社保处" xfId="910"/>
    <cellStyle name="好_Sheet16" xfId="911"/>
    <cellStyle name="好_Sheet16_四川省2017年省对市（州）税收返还和转移支付分地区预算（草案）--社保处" xfId="912"/>
    <cellStyle name="好_Sheet18" xfId="913"/>
    <cellStyle name="好_Sheet18_四川省2017年省对市（州）税收返还和转移支付分地区预算（草案）--社保处" xfId="914"/>
    <cellStyle name="好_Sheet19" xfId="915"/>
    <cellStyle name="好_Sheet2" xfId="916"/>
    <cellStyle name="好_Sheet22" xfId="917"/>
    <cellStyle name="好_Sheet22_四川省2017年省对市（州）税收返还和转移支付分地区预算（草案）--社保处" xfId="918"/>
    <cellStyle name="好_Sheet25" xfId="919"/>
    <cellStyle name="好_Sheet25_四川省2017年省对市（州）税收返还和转移支付分地区预算（草案）--社保处" xfId="920"/>
    <cellStyle name="好_Sheet26" xfId="921"/>
    <cellStyle name="好_Sheet32" xfId="922"/>
    <cellStyle name="好_Sheet27" xfId="923"/>
    <cellStyle name="好_Sheet32_四川省2017年省对市（州）税收返还和转移支付分地区预算（草案）--社保处" xfId="924"/>
    <cellStyle name="好_Sheet27_四川省2017年省对市（州）税收返还和转移支付分地区预算（草案）--社保处" xfId="925"/>
    <cellStyle name="好_Sheet29" xfId="926"/>
    <cellStyle name="好_Sheet29_四川省2017年省对市（州）税收返还和转移支付分地区预算（草案）--社保处" xfId="927"/>
    <cellStyle name="好_Sheet33" xfId="928"/>
    <cellStyle name="好_Sheet33_四川省2017年省对市（州）税收返还和转移支付分地区预算（草案）--社保处" xfId="929"/>
    <cellStyle name="好_Sheet7" xfId="930"/>
    <cellStyle name="好_博物馆纪念馆逐步免费开放补助资金" xfId="931"/>
    <cellStyle name="好_促进扩大信贷增量" xfId="932"/>
    <cellStyle name="好_促进扩大信贷增量 2" xfId="933"/>
    <cellStyle name="好_促进扩大信贷增量 2 2" xfId="934"/>
    <cellStyle name="好_促进扩大信贷增量 2 2_2017年省对市(州)税收返还和转移支付预算" xfId="935"/>
    <cellStyle name="强调文字颜色 1 2" xfId="936"/>
    <cellStyle name="好_促进扩大信贷增量 2 2_四川省2017年省对市（州）税收返还和转移支付分地区预算（草案）--社保处" xfId="937"/>
    <cellStyle name="好_促进扩大信贷增量 2 3" xfId="938"/>
    <cellStyle name="好_促进扩大信贷增量 2_2017年省对市(州)税收返还和转移支付预算" xfId="939"/>
    <cellStyle name="好_促进扩大信贷增量 2_四川省2017年省对市（州）税收返还和转移支付分地区预算（草案）--社保处" xfId="940"/>
    <cellStyle name="好_促进扩大信贷增量 3" xfId="941"/>
    <cellStyle name="好_促进扩大信贷增量 3_2017年省对市(州)税收返还和转移支付预算" xfId="942"/>
    <cellStyle name="好_促进扩大信贷增量 4" xfId="943"/>
    <cellStyle name="好_促进扩大信贷增量_2017年省对市(州)税收返还和转移支付预算" xfId="944"/>
    <cellStyle name="好_地方纪检监察机关办案补助专项资金" xfId="945"/>
    <cellStyle name="好_地方纪检监察机关办案补助专项资金_四川省2017年省对市（州）税收返还和转移支付分地区预算（草案）--社保处" xfId="946"/>
    <cellStyle name="好_公共文化服务体系建设" xfId="947"/>
    <cellStyle name="好_国家级非物质文化遗产保护专项资金" xfId="948"/>
    <cellStyle name="好_国家文物保护专项资金" xfId="949"/>
    <cellStyle name="好_汇总" xfId="950"/>
    <cellStyle name="好_四川省2017年省对市（州）税收返还和转移支付分地区预算（草案）--教科文处" xfId="951"/>
    <cellStyle name="好_汇总 2" xfId="952"/>
    <cellStyle name="好_汇总 2 2" xfId="953"/>
    <cellStyle name="好_汇总 2 2_2017年省对市(州)税收返还和转移支付预算" xfId="954"/>
    <cellStyle name="好_汇总 2 2_四川省2017年省对市（州）税收返还和转移支付分地区预算（草案）--社保处" xfId="955"/>
    <cellStyle name="好_汇总 2 3" xfId="956"/>
    <cellStyle name="好_汇总 2_2017年省对市(州)税收返还和转移支付预算" xfId="957"/>
    <cellStyle name="好_汇总 2_四川省2017年省对市（州）税收返还和转移支付分地区预算（草案）--社保处" xfId="958"/>
    <cellStyle name="好_汇总 3" xfId="959"/>
    <cellStyle name="好_汇总 3_2017年省对市(州)税收返还和转移支付预算" xfId="960"/>
    <cellStyle name="好_汇总 3_四川省2017年省对市（州）税收返还和转移支付分地区预算（草案）--社保处" xfId="961"/>
    <cellStyle name="好_汇总 4" xfId="962"/>
    <cellStyle name="好_汇总_四川省2017年省对市（州）税收返还和转移支付分地区预算（草案）--社保处" xfId="963"/>
    <cellStyle name="好_科技口6-30-35" xfId="964"/>
    <cellStyle name="好_美术馆公共图书馆文化馆（站）免费开放专项资金" xfId="965"/>
    <cellStyle name="好_其他工程费用计费" xfId="966"/>
    <cellStyle name="好_其他工程费用计费_四川省2017年省对市（州）税收返还和转移支付分地区预算（草案）--社保处" xfId="967"/>
    <cellStyle name="好_少数民族文化事业发展专项资金" xfId="968"/>
    <cellStyle name="好_省级科技计划项目专项资金" xfId="969"/>
    <cellStyle name="好_省级体育专项资金" xfId="970"/>
    <cellStyle name="好_省级文化发展专项资金" xfId="971"/>
    <cellStyle name="好_省级文物保护专项资金" xfId="972"/>
    <cellStyle name="好_四川省2017年省对市（州）税收返还和转移支付分地区预算（草案）--行政政法处" xfId="973"/>
    <cellStyle name="好_四川省2017年省对市（州）税收返还和转移支付分地区预算（草案）--债务金融处" xfId="974"/>
    <cellStyle name="好_体育场馆免费低收费开放补助资金" xfId="975"/>
    <cellStyle name="好_债券贴息计算器" xfId="976"/>
    <cellStyle name="好_债券贴息计算器_四川省2017年省对市（州）税收返还和转移支付分地区预算（草案）--社保处" xfId="977"/>
    <cellStyle name="汇总 2" xfId="978"/>
    <cellStyle name="汇总 2 2" xfId="979"/>
    <cellStyle name="汇总 2 2 2" xfId="980"/>
    <cellStyle name="警告文本 2 2 2" xfId="981"/>
    <cellStyle name="汇总 2 2 3" xfId="982"/>
    <cellStyle name="汇总 2 2_2017年省对市(州)税收返还和转移支付预算" xfId="983"/>
    <cellStyle name="计算 2" xfId="984"/>
    <cellStyle name="计算 2 2" xfId="985"/>
    <cellStyle name="计算 2 2 2" xfId="986"/>
    <cellStyle name="计算 2 2 3" xfId="987"/>
    <cellStyle name="计算 2 3" xfId="988"/>
    <cellStyle name="检查单元格 2" xfId="989"/>
    <cellStyle name="检查单元格 2 2" xfId="990"/>
    <cellStyle name="检查单元格 2 2_2017年省对市(州)税收返还和转移支付预算" xfId="991"/>
    <cellStyle name="检查单元格 2 3" xfId="992"/>
    <cellStyle name="检查单元格 2_四川省2017年省对市（州）税收返还和转移支付分地区预算（草案）--社保处" xfId="993"/>
    <cellStyle name="解释性文本 2" xfId="994"/>
    <cellStyle name="解释性文本 2 2" xfId="995"/>
    <cellStyle name="解释性文本 2 2 2" xfId="996"/>
    <cellStyle name="解释性文本 2 2_2017年省对市(州)税收返还和转移支付预算" xfId="997"/>
    <cellStyle name="解释性文本 2 3" xfId="998"/>
    <cellStyle name="警告文本 2 2 3" xfId="999"/>
    <cellStyle name="链接单元格 2" xfId="1000"/>
    <cellStyle name="链接单元格 2 2" xfId="1001"/>
    <cellStyle name="链接单元格 2 2 2" xfId="1002"/>
    <cellStyle name="链接单元格 2 2 3" xfId="1003"/>
    <cellStyle name="链接单元格 2 2_2017年省对市(州)税收返还和转移支付预算" xfId="1004"/>
    <cellStyle name="链接单元格 2 3" xfId="1005"/>
    <cellStyle name="普通_97-917" xfId="1006"/>
    <cellStyle name="千分位[0]_laroux" xfId="1007"/>
    <cellStyle name="千分位_97-917" xfId="1008"/>
    <cellStyle name="千位[0]_ 表八" xfId="1009"/>
    <cellStyle name="千位_ 表八" xfId="1010"/>
    <cellStyle name="千位分隔 2" xfId="1011"/>
    <cellStyle name="千位分隔 2 2" xfId="1012"/>
    <cellStyle name="千位分隔 2 2 2" xfId="1013"/>
    <cellStyle name="千位分隔 2 2 2 2" xfId="1014"/>
    <cellStyle name="千位分隔 2 2 2 3" xfId="1015"/>
    <cellStyle name="千位分隔 2 2 3" xfId="1016"/>
    <cellStyle name="千位分隔 2 2 4" xfId="1017"/>
    <cellStyle name="千位分隔 2 3" xfId="1018"/>
    <cellStyle name="千位分隔 2 3 2" xfId="1019"/>
    <cellStyle name="千位分隔 2 3 3" xfId="1020"/>
    <cellStyle name="千位分隔 2 4" xfId="1021"/>
    <cellStyle name="千位分隔 3 4" xfId="1022"/>
    <cellStyle name="千位分隔 4" xfId="1023"/>
    <cellStyle name="强调文字颜色 1 2 2" xfId="1024"/>
    <cellStyle name="强调文字颜色 1 2 2 2" xfId="1025"/>
    <cellStyle name="强调文字颜色 1 2 2 3" xfId="1026"/>
    <cellStyle name="强调文字颜色 2 2" xfId="1027"/>
    <cellStyle name="强调文字颜色 2 2 2 3" xfId="1028"/>
    <cellStyle name="强调文字颜色 2 2 2_2017年省对市(州)税收返还和转移支付预算" xfId="1029"/>
    <cellStyle name="强调文字颜色 2 2_四川省2017年省对市（州）税收返还和转移支付分地区预算（草案）--社保处" xfId="1030"/>
    <cellStyle name="强调文字颜色 3 2" xfId="1031"/>
    <cellStyle name="强调文字颜色 3 2 2" xfId="1032"/>
    <cellStyle name="强调文字颜色 3 2 2 2" xfId="1033"/>
    <cellStyle name="强调文字颜色 3 2 2 3" xfId="1034"/>
    <cellStyle name="强调文字颜色 3 2 2_2017年省对市(州)税收返还和转移支付预算" xfId="1035"/>
    <cellStyle name="强调文字颜色 3 2 3" xfId="1036"/>
    <cellStyle name="强调文字颜色 3 2_四川省2017年省对市（州）税收返还和转移支付分地区预算（草案）--社保处" xfId="1037"/>
    <cellStyle name="强调文字颜色 4 2 2 2" xfId="1038"/>
    <cellStyle name="强调文字颜色 4 2 2_2017年省对市(州)税收返还和转移支付预算" xfId="1039"/>
    <cellStyle name="强调文字颜色 4 2 3" xfId="1040"/>
    <cellStyle name="强调文字颜色 4 2_四川省2017年省对市（州）税收返还和转移支付分地区预算（草案）--社保处" xfId="1041"/>
    <cellStyle name="强调文字颜色 5 2" xfId="1042"/>
    <cellStyle name="强调文字颜色 5 2 2" xfId="1043"/>
    <cellStyle name="强调文字颜色 5 2 2 2" xfId="1044"/>
    <cellStyle name="强调文字颜色 5 2 2_2017年省对市(州)税收返还和转移支付预算" xfId="1045"/>
    <cellStyle name="强调文字颜色 5 2 3" xfId="1046"/>
    <cellStyle name="强调文字颜色 5 2_四川省2017年省对市（州）税收返还和转移支付分地区预算（草案）--社保处" xfId="1047"/>
    <cellStyle name="强调文字颜色 6 2" xfId="1048"/>
    <cellStyle name="强调文字颜色 6 2 2" xfId="1049"/>
    <cellStyle name="强调文字颜色 6 2 2 2" xfId="1050"/>
    <cellStyle name="强调文字颜色 6 2 2 3" xfId="1051"/>
    <cellStyle name="强调文字颜色 6 2 2_2017年省对市(州)税收返还和转移支付预算" xfId="1052"/>
    <cellStyle name="强调文字颜色 6 2 3" xfId="1053"/>
    <cellStyle name="强调文字颜色 6 2_四川省2017年省对市（州）税收返还和转移支付分地区预算（草案）--社保处" xfId="1054"/>
    <cellStyle name="适中 2 2" xfId="1055"/>
    <cellStyle name="适中 2 2 2" xfId="1056"/>
    <cellStyle name="适中 2 2 3" xfId="1057"/>
    <cellStyle name="适中 2 2_2017年省对市(州)税收返还和转移支付预算" xfId="1058"/>
    <cellStyle name="适中 2 3" xfId="1059"/>
    <cellStyle name="适中 2_四川省2017年省对市（州）税收返还和转移支付分地区预算（草案）--社保处" xfId="1060"/>
    <cellStyle name="输出 2" xfId="1061"/>
    <cellStyle name="输出 2 2" xfId="1062"/>
    <cellStyle name="输出 2 2 2" xfId="1063"/>
    <cellStyle name="输出 2 2 3" xfId="1064"/>
    <cellStyle name="输出 2 2_2017年省对市(州)税收返还和转移支付预算" xfId="1065"/>
    <cellStyle name="输出 2 3" xfId="1066"/>
    <cellStyle name="输出 2_四川省2017年省对市（州）税收返还和转移支付分地区预算（草案）--社保处" xfId="1067"/>
    <cellStyle name="输入 2" xfId="1068"/>
    <cellStyle name="输入 2 2" xfId="1069"/>
    <cellStyle name="输入 2 2 2" xfId="1070"/>
    <cellStyle name="输入 2 2_2017年省对市(州)税收返还和转移支付预算" xfId="1071"/>
    <cellStyle name="输入 2 3" xfId="1072"/>
    <cellStyle name="输入 2_四川省2017年省对市（州）税收返还和转移支付分地区预算（草案）--社保处" xfId="1073"/>
    <cellStyle name="未定义" xfId="1074"/>
    <cellStyle name="样式 1" xfId="1075"/>
    <cellStyle name="样式 1_2017年省对市(州)税收返还和转移支付预算" xfId="1076"/>
    <cellStyle name="注释 2" xfId="1077"/>
    <cellStyle name="注释 2 2" xfId="1078"/>
    <cellStyle name="注释 2 2 2" xfId="1079"/>
    <cellStyle name="注释 2 2 3" xfId="1080"/>
    <cellStyle name="注释 2 2_四川省2017年省对市（州）税收返还和转移支付分地区预算（草案）--社保处" xfId="1081"/>
    <cellStyle name="注释 2 3" xfId="1082"/>
    <cellStyle name="注释 2_四川省2017年省对市（州）税收返还和转移支付分地区预算（草案）--社保处" xfId="10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Users\Administrator\Desktop\&#36798;&#24029;&#21306;2016&#24180;&#36130;&#25919;&#24635;&#20915;&#31639;&#12304;6.12&#23548;&#20986;&#123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131610</v>
          </cell>
        </row>
        <row r="6">
          <cell r="P6">
            <v>128540</v>
          </cell>
        </row>
        <row r="6">
          <cell r="Z6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10" workbookViewId="0">
      <selection activeCell="K18" sqref="K18"/>
    </sheetView>
  </sheetViews>
  <sheetFormatPr defaultColWidth="9" defaultRowHeight="13.5" outlineLevelCol="5"/>
  <cols>
    <col min="1" max="1" width="31.775" customWidth="1"/>
    <col min="2" max="2" width="12.8833333333333" customWidth="1"/>
    <col min="3" max="3" width="13.4416666666667" customWidth="1"/>
    <col min="4" max="4" width="11.5583333333333" customWidth="1"/>
    <col min="5" max="5" width="8.66666666666667" customWidth="1"/>
    <col min="6" max="6" width="10.8833333333333" customWidth="1"/>
  </cols>
  <sheetData>
    <row r="1" ht="18.75" spans="1:6">
      <c r="A1" s="132" t="s">
        <v>0</v>
      </c>
      <c r="B1" s="26"/>
      <c r="C1" s="23"/>
      <c r="D1" s="23"/>
      <c r="E1" s="23"/>
      <c r="F1" s="23"/>
    </row>
    <row r="2" ht="25.5" spans="1:6">
      <c r="A2" s="227" t="s">
        <v>1</v>
      </c>
      <c r="B2" s="227"/>
      <c r="C2" s="227"/>
      <c r="D2" s="227"/>
      <c r="E2" s="227"/>
      <c r="F2" s="227"/>
    </row>
    <row r="3" ht="25.5" spans="1:6">
      <c r="A3" s="227"/>
      <c r="B3" s="227"/>
      <c r="C3" s="180"/>
      <c r="D3" s="180"/>
      <c r="E3" s="180"/>
      <c r="F3" s="180"/>
    </row>
    <row r="4" ht="14.25" spans="1:6">
      <c r="A4" s="180"/>
      <c r="B4" s="179"/>
      <c r="C4" s="180"/>
      <c r="D4" s="180"/>
      <c r="E4" s="228" t="s">
        <v>2</v>
      </c>
      <c r="F4" s="228"/>
    </row>
    <row r="5" s="226" customFormat="1" ht="31.05" customHeight="1" spans="1:6">
      <c r="A5" s="159" t="s">
        <v>3</v>
      </c>
      <c r="B5" s="70" t="s">
        <v>4</v>
      </c>
      <c r="C5" s="70" t="s">
        <v>5</v>
      </c>
      <c r="D5" s="70" t="s">
        <v>6</v>
      </c>
      <c r="E5" s="71" t="s">
        <v>7</v>
      </c>
      <c r="F5" s="71" t="s">
        <v>8</v>
      </c>
    </row>
    <row r="6" ht="14.25" spans="1:6">
      <c r="A6" s="229" t="s">
        <v>9</v>
      </c>
      <c r="B6" s="230">
        <v>91563</v>
      </c>
      <c r="C6" s="231">
        <v>68651</v>
      </c>
      <c r="D6" s="231">
        <v>68651</v>
      </c>
      <c r="E6" s="231">
        <v>100</v>
      </c>
      <c r="F6" s="231"/>
    </row>
    <row r="7" ht="14.25" spans="1:6">
      <c r="A7" s="232" t="s">
        <v>10</v>
      </c>
      <c r="B7" s="233">
        <v>19488</v>
      </c>
      <c r="C7" s="231">
        <v>10969</v>
      </c>
      <c r="D7" s="231">
        <v>10969</v>
      </c>
      <c r="E7" s="231">
        <v>100</v>
      </c>
      <c r="F7" s="231"/>
    </row>
    <row r="8" ht="14.25" spans="1:6">
      <c r="A8" s="232" t="s">
        <v>11</v>
      </c>
      <c r="B8" s="233">
        <v>10900</v>
      </c>
      <c r="C8" s="231">
        <v>10903</v>
      </c>
      <c r="D8" s="231">
        <v>10903</v>
      </c>
      <c r="E8" s="231">
        <v>100</v>
      </c>
      <c r="F8" s="231"/>
    </row>
    <row r="9" ht="14.25" spans="1:6">
      <c r="A9" s="232" t="s">
        <v>12</v>
      </c>
      <c r="B9" s="233">
        <v>8440</v>
      </c>
      <c r="C9" s="231">
        <v>3892</v>
      </c>
      <c r="D9" s="231">
        <v>3892</v>
      </c>
      <c r="E9" s="231">
        <v>100</v>
      </c>
      <c r="F9" s="231"/>
    </row>
    <row r="10" ht="14.25" spans="1:6">
      <c r="A10" s="232" t="s">
        <v>13</v>
      </c>
      <c r="B10" s="233"/>
      <c r="C10" s="231"/>
      <c r="D10" s="231"/>
      <c r="E10" s="231"/>
      <c r="F10" s="231"/>
    </row>
    <row r="11" ht="14.25" spans="1:6">
      <c r="A11" s="232" t="s">
        <v>14</v>
      </c>
      <c r="B11" s="233">
        <v>1620</v>
      </c>
      <c r="C11" s="231">
        <v>1604</v>
      </c>
      <c r="D11" s="231">
        <v>1604</v>
      </c>
      <c r="E11" s="231">
        <v>100</v>
      </c>
      <c r="F11" s="231"/>
    </row>
    <row r="12" ht="14.25" spans="1:6">
      <c r="A12" s="232" t="s">
        <v>15</v>
      </c>
      <c r="B12" s="233">
        <v>2167</v>
      </c>
      <c r="C12" s="231">
        <v>1591</v>
      </c>
      <c r="D12" s="231">
        <v>1591</v>
      </c>
      <c r="E12" s="231">
        <v>100</v>
      </c>
      <c r="F12" s="231"/>
    </row>
    <row r="13" ht="14.25" spans="1:6">
      <c r="A13" s="232" t="s">
        <v>16</v>
      </c>
      <c r="B13" s="233">
        <v>4320</v>
      </c>
      <c r="C13" s="231">
        <v>3231</v>
      </c>
      <c r="D13" s="231">
        <v>3231</v>
      </c>
      <c r="E13" s="231">
        <v>100</v>
      </c>
      <c r="F13" s="231"/>
    </row>
    <row r="14" ht="14.25" spans="1:6">
      <c r="A14" s="232" t="s">
        <v>17</v>
      </c>
      <c r="B14" s="233">
        <v>912</v>
      </c>
      <c r="C14" s="231">
        <v>781</v>
      </c>
      <c r="D14" s="231">
        <v>781</v>
      </c>
      <c r="E14" s="231">
        <v>100</v>
      </c>
      <c r="F14" s="231"/>
    </row>
    <row r="15" ht="14.25" spans="1:6">
      <c r="A15" s="232" t="s">
        <v>18</v>
      </c>
      <c r="B15" s="233">
        <v>1281</v>
      </c>
      <c r="C15" s="231">
        <v>1357</v>
      </c>
      <c r="D15" s="231">
        <v>1357</v>
      </c>
      <c r="E15" s="231">
        <v>100</v>
      </c>
      <c r="F15" s="231"/>
    </row>
    <row r="16" ht="14.25" spans="1:6">
      <c r="A16" s="232" t="s">
        <v>19</v>
      </c>
      <c r="B16" s="233">
        <v>1189</v>
      </c>
      <c r="C16" s="231">
        <v>932</v>
      </c>
      <c r="D16" s="231">
        <v>932</v>
      </c>
      <c r="E16" s="231">
        <v>100</v>
      </c>
      <c r="F16" s="231"/>
    </row>
    <row r="17" ht="14.25" spans="1:6">
      <c r="A17" s="232" t="s">
        <v>20</v>
      </c>
      <c r="B17" s="233">
        <v>13756</v>
      </c>
      <c r="C17" s="231">
        <v>7869</v>
      </c>
      <c r="D17" s="231">
        <v>7869</v>
      </c>
      <c r="E17" s="231">
        <v>100</v>
      </c>
      <c r="F17" s="231"/>
    </row>
    <row r="18" ht="14.25" spans="1:6">
      <c r="A18" s="232" t="s">
        <v>21</v>
      </c>
      <c r="B18" s="233">
        <v>1250</v>
      </c>
      <c r="C18" s="231">
        <v>1234</v>
      </c>
      <c r="D18" s="231">
        <v>1234</v>
      </c>
      <c r="E18" s="231">
        <v>100</v>
      </c>
      <c r="F18" s="231"/>
    </row>
    <row r="19" ht="14.25" spans="1:6">
      <c r="A19" s="232" t="s">
        <v>22</v>
      </c>
      <c r="B19" s="233">
        <v>11374</v>
      </c>
      <c r="C19" s="231">
        <v>15259</v>
      </c>
      <c r="D19" s="231">
        <v>15259</v>
      </c>
      <c r="E19" s="231">
        <v>100</v>
      </c>
      <c r="F19" s="231"/>
    </row>
    <row r="20" ht="14.25" spans="1:6">
      <c r="A20" s="232" t="s">
        <v>23</v>
      </c>
      <c r="B20" s="233">
        <v>14866</v>
      </c>
      <c r="C20" s="231">
        <v>9029</v>
      </c>
      <c r="D20" s="231">
        <v>9029</v>
      </c>
      <c r="E20" s="231">
        <v>100</v>
      </c>
      <c r="F20" s="231"/>
    </row>
    <row r="21" ht="14.25" spans="1:6">
      <c r="A21" s="232" t="s">
        <v>24</v>
      </c>
      <c r="B21" s="233"/>
      <c r="C21" s="231"/>
      <c r="D21" s="231"/>
      <c r="E21" s="231"/>
      <c r="F21" s="231"/>
    </row>
    <row r="22" ht="14.25" spans="1:6">
      <c r="A22" s="232" t="s">
        <v>25</v>
      </c>
      <c r="B22" s="233"/>
      <c r="C22" s="231"/>
      <c r="D22" s="231"/>
      <c r="E22" s="231"/>
      <c r="F22" s="231"/>
    </row>
    <row r="23" ht="14.25" spans="1:6">
      <c r="A23" s="229" t="s">
        <v>26</v>
      </c>
      <c r="B23" s="230">
        <v>28675</v>
      </c>
      <c r="C23" s="231">
        <v>51777</v>
      </c>
      <c r="D23" s="231">
        <v>51777</v>
      </c>
      <c r="E23" s="231">
        <v>100</v>
      </c>
      <c r="F23" s="231"/>
    </row>
    <row r="24" ht="14.25" spans="1:6">
      <c r="A24" s="232" t="s">
        <v>27</v>
      </c>
      <c r="B24" s="233">
        <v>4658</v>
      </c>
      <c r="C24" s="231">
        <v>4601</v>
      </c>
      <c r="D24" s="231">
        <v>4601</v>
      </c>
      <c r="E24" s="231">
        <v>100</v>
      </c>
      <c r="F24" s="231"/>
    </row>
    <row r="25" ht="14.25" spans="1:6">
      <c r="A25" s="232" t="s">
        <v>28</v>
      </c>
      <c r="B25" s="233">
        <v>16700</v>
      </c>
      <c r="C25" s="231">
        <v>38543</v>
      </c>
      <c r="D25" s="231">
        <v>38543</v>
      </c>
      <c r="E25" s="231">
        <v>100</v>
      </c>
      <c r="F25" s="231"/>
    </row>
    <row r="26" ht="14.25" spans="1:6">
      <c r="A26" s="232" t="s">
        <v>29</v>
      </c>
      <c r="B26" s="233">
        <v>2217</v>
      </c>
      <c r="C26" s="231">
        <v>2552</v>
      </c>
      <c r="D26" s="231">
        <v>2552</v>
      </c>
      <c r="E26" s="231">
        <v>100</v>
      </c>
      <c r="F26" s="231"/>
    </row>
    <row r="27" ht="14.25" spans="1:6">
      <c r="A27" s="232" t="s">
        <v>30</v>
      </c>
      <c r="B27" s="233"/>
      <c r="C27" s="231"/>
      <c r="D27" s="231"/>
      <c r="E27" s="231">
        <v>100</v>
      </c>
      <c r="F27" s="231"/>
    </row>
    <row r="28" ht="14.25" spans="1:6">
      <c r="A28" s="234" t="s">
        <v>31</v>
      </c>
      <c r="B28" s="233">
        <v>4600</v>
      </c>
      <c r="C28" s="231">
        <v>2837</v>
      </c>
      <c r="D28" s="231">
        <v>2837</v>
      </c>
      <c r="E28" s="231">
        <v>100</v>
      </c>
      <c r="F28" s="231"/>
    </row>
    <row r="29" ht="14.25" spans="1:6">
      <c r="A29" s="234" t="s">
        <v>32</v>
      </c>
      <c r="B29" s="233"/>
      <c r="C29" s="231">
        <v>3109</v>
      </c>
      <c r="D29" s="231">
        <v>3109</v>
      </c>
      <c r="E29" s="231">
        <v>100</v>
      </c>
      <c r="F29" s="231"/>
    </row>
    <row r="30" ht="14.25" spans="1:6">
      <c r="A30" s="235" t="s">
        <v>33</v>
      </c>
      <c r="B30" s="233"/>
      <c r="C30" s="231"/>
      <c r="D30" s="231"/>
      <c r="E30" s="231"/>
      <c r="F30" s="231"/>
    </row>
    <row r="31" ht="14.25" spans="1:6">
      <c r="A31" s="232" t="s">
        <v>34</v>
      </c>
      <c r="B31" s="233">
        <v>500</v>
      </c>
      <c r="C31" s="231">
        <v>135</v>
      </c>
      <c r="D31" s="231">
        <v>135</v>
      </c>
      <c r="E31" s="231">
        <v>100</v>
      </c>
      <c r="F31" s="231"/>
    </row>
    <row r="32" ht="14.25" spans="1:6">
      <c r="A32" s="184" t="s">
        <v>35</v>
      </c>
      <c r="B32" s="230">
        <v>120238</v>
      </c>
      <c r="C32" s="236">
        <v>120428</v>
      </c>
      <c r="D32" s="236">
        <v>120428</v>
      </c>
      <c r="E32" s="236"/>
      <c r="F32" s="236"/>
    </row>
  </sheetData>
  <mergeCells count="2">
    <mergeCell ref="A2:F2"/>
    <mergeCell ref="E4:F4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Zeros="0" workbookViewId="0">
      <selection activeCell="A5" sqref="A5"/>
    </sheetView>
  </sheetViews>
  <sheetFormatPr defaultColWidth="9" defaultRowHeight="14.25" outlineLevelCol="4"/>
  <cols>
    <col min="1" max="1" width="66.4416666666667" style="119" customWidth="1"/>
    <col min="2" max="2" width="14.6666666666667" style="119" customWidth="1"/>
    <col min="3" max="3" width="16.775" style="119" customWidth="1"/>
    <col min="4" max="4" width="16.2166666666667" style="119" customWidth="1"/>
    <col min="5" max="5" width="15.4416666666667" style="119" customWidth="1"/>
    <col min="6" max="16384" width="9" style="119"/>
  </cols>
  <sheetData>
    <row r="1" spans="1:2">
      <c r="A1" s="120" t="s">
        <v>1344</v>
      </c>
      <c r="B1" s="121"/>
    </row>
    <row r="2" ht="36.6" customHeight="1" spans="1:5">
      <c r="A2" s="122" t="s">
        <v>1345</v>
      </c>
      <c r="B2" s="122"/>
      <c r="C2" s="122"/>
      <c r="D2" s="122"/>
      <c r="E2" s="122"/>
    </row>
    <row r="3" ht="36.6" customHeight="1" spans="1:5">
      <c r="A3" s="123"/>
      <c r="B3" s="115"/>
      <c r="E3" s="115" t="s">
        <v>2</v>
      </c>
    </row>
    <row r="4" ht="43.2" customHeight="1" spans="1:5">
      <c r="A4" s="124" t="s">
        <v>1325</v>
      </c>
      <c r="B4" s="49" t="s">
        <v>4</v>
      </c>
      <c r="C4" s="49" t="s">
        <v>5</v>
      </c>
      <c r="D4" s="49" t="s">
        <v>6</v>
      </c>
      <c r="E4" s="50" t="s">
        <v>7</v>
      </c>
    </row>
    <row r="5" ht="43.2" customHeight="1" spans="1:5">
      <c r="A5" s="125" t="s">
        <v>456</v>
      </c>
      <c r="B5" s="125">
        <v>0</v>
      </c>
      <c r="C5" s="125">
        <v>203</v>
      </c>
      <c r="D5" s="125">
        <v>203</v>
      </c>
      <c r="E5" s="125">
        <v>100</v>
      </c>
    </row>
    <row r="6" ht="43.2" customHeight="1" spans="1:5">
      <c r="A6" s="125" t="s">
        <v>1346</v>
      </c>
      <c r="B6" s="125">
        <v>0</v>
      </c>
      <c r="C6" s="125">
        <v>203</v>
      </c>
      <c r="D6" s="125">
        <v>203</v>
      </c>
      <c r="E6" s="125">
        <v>100</v>
      </c>
    </row>
    <row r="7" ht="43.2" customHeight="1" spans="1:5">
      <c r="A7" s="125" t="s">
        <v>686</v>
      </c>
      <c r="B7" s="125">
        <v>130150</v>
      </c>
      <c r="C7" s="125">
        <v>124996</v>
      </c>
      <c r="D7" s="125">
        <v>124996</v>
      </c>
      <c r="E7" s="125">
        <v>100</v>
      </c>
    </row>
    <row r="8" ht="43.2" customHeight="1" spans="1:5">
      <c r="A8" s="125" t="s">
        <v>1347</v>
      </c>
      <c r="B8" s="125">
        <v>125000</v>
      </c>
      <c r="C8" s="125">
        <v>115933</v>
      </c>
      <c r="D8" s="125">
        <v>115933</v>
      </c>
      <c r="E8" s="125">
        <v>100</v>
      </c>
    </row>
    <row r="9" ht="43.2" customHeight="1" spans="1:5">
      <c r="A9" s="125" t="s">
        <v>1348</v>
      </c>
      <c r="B9" s="125">
        <v>200</v>
      </c>
      <c r="C9" s="125">
        <v>126</v>
      </c>
      <c r="D9" s="125">
        <v>126</v>
      </c>
      <c r="E9" s="125">
        <v>100</v>
      </c>
    </row>
    <row r="10" ht="43.2" customHeight="1" spans="1:5">
      <c r="A10" s="125" t="s">
        <v>1349</v>
      </c>
      <c r="B10" s="125">
        <v>3100</v>
      </c>
      <c r="C10" s="125">
        <v>4000</v>
      </c>
      <c r="D10" s="125">
        <v>4000</v>
      </c>
      <c r="E10" s="125">
        <v>100</v>
      </c>
    </row>
    <row r="11" ht="43.2" customHeight="1" spans="1:5">
      <c r="A11" s="125" t="s">
        <v>1350</v>
      </c>
      <c r="B11" s="125">
        <v>150</v>
      </c>
      <c r="C11" s="125">
        <v>0</v>
      </c>
      <c r="D11" s="125">
        <v>0</v>
      </c>
      <c r="E11" s="125">
        <v>0</v>
      </c>
    </row>
    <row r="12" ht="43.2" customHeight="1" spans="1:5">
      <c r="A12" s="125" t="s">
        <v>1351</v>
      </c>
      <c r="B12" s="125">
        <v>0</v>
      </c>
      <c r="C12" s="125">
        <v>529</v>
      </c>
      <c r="D12" s="125">
        <v>529</v>
      </c>
      <c r="E12" s="125">
        <v>100</v>
      </c>
    </row>
    <row r="13" ht="43.2" customHeight="1" spans="1:5">
      <c r="A13" s="125" t="s">
        <v>1352</v>
      </c>
      <c r="B13" s="125">
        <v>1700</v>
      </c>
      <c r="C13" s="125">
        <v>4408</v>
      </c>
      <c r="D13" s="125">
        <v>4408</v>
      </c>
      <c r="E13" s="125">
        <v>100</v>
      </c>
    </row>
    <row r="14" ht="43.2" customHeight="1" spans="1:5">
      <c r="A14" s="125" t="s">
        <v>707</v>
      </c>
      <c r="B14" s="125">
        <v>0</v>
      </c>
      <c r="C14" s="125">
        <v>498</v>
      </c>
      <c r="D14" s="125">
        <v>498</v>
      </c>
      <c r="E14" s="125">
        <v>100</v>
      </c>
    </row>
    <row r="15" ht="43.2" customHeight="1" spans="1:5">
      <c r="A15" s="125" t="s">
        <v>1353</v>
      </c>
      <c r="B15" s="125">
        <v>0</v>
      </c>
      <c r="C15" s="125">
        <v>498</v>
      </c>
      <c r="D15" s="125">
        <v>498</v>
      </c>
      <c r="E15" s="125">
        <v>100</v>
      </c>
    </row>
    <row r="16" ht="43.2" customHeight="1" spans="1:5">
      <c r="A16" s="125" t="s">
        <v>879</v>
      </c>
      <c r="B16" s="125">
        <v>160</v>
      </c>
      <c r="C16" s="125">
        <v>168</v>
      </c>
      <c r="D16" s="125">
        <v>168</v>
      </c>
      <c r="E16" s="125">
        <v>100</v>
      </c>
    </row>
    <row r="17" ht="43.2" customHeight="1" spans="1:5">
      <c r="A17" s="125" t="s">
        <v>1354</v>
      </c>
      <c r="B17" s="125">
        <v>0</v>
      </c>
      <c r="C17" s="125">
        <v>6</v>
      </c>
      <c r="D17" s="125">
        <v>6</v>
      </c>
      <c r="E17" s="125">
        <v>100</v>
      </c>
    </row>
    <row r="18" ht="43.2" customHeight="1" spans="1:5">
      <c r="A18" s="125" t="s">
        <v>1355</v>
      </c>
      <c r="B18" s="125">
        <v>160</v>
      </c>
      <c r="C18" s="125">
        <v>162</v>
      </c>
      <c r="D18" s="125">
        <v>162</v>
      </c>
      <c r="E18" s="125">
        <v>100</v>
      </c>
    </row>
    <row r="19" ht="43.2" customHeight="1" spans="1:5">
      <c r="A19" s="125" t="s">
        <v>933</v>
      </c>
      <c r="B19" s="125">
        <v>0</v>
      </c>
      <c r="C19" s="125">
        <v>2</v>
      </c>
      <c r="D19" s="125">
        <v>2</v>
      </c>
      <c r="E19" s="125">
        <v>100</v>
      </c>
    </row>
    <row r="20" ht="43.2" customHeight="1" spans="1:5">
      <c r="A20" s="125" t="s">
        <v>1356</v>
      </c>
      <c r="B20" s="125">
        <v>0</v>
      </c>
      <c r="C20" s="125">
        <v>2</v>
      </c>
      <c r="D20" s="125">
        <v>2</v>
      </c>
      <c r="E20" s="125">
        <v>100</v>
      </c>
    </row>
    <row r="21" ht="43.2" customHeight="1" spans="1:5">
      <c r="A21" s="125" t="s">
        <v>1357</v>
      </c>
      <c r="B21" s="125">
        <v>1300</v>
      </c>
      <c r="C21" s="125">
        <v>1714</v>
      </c>
      <c r="D21" s="125">
        <v>1714</v>
      </c>
      <c r="E21" s="125">
        <v>100</v>
      </c>
    </row>
    <row r="22" ht="43.2" customHeight="1" spans="1:5">
      <c r="A22" s="125" t="s">
        <v>1358</v>
      </c>
      <c r="B22" s="125">
        <v>0</v>
      </c>
      <c r="C22" s="125">
        <v>1714</v>
      </c>
      <c r="D22" s="125">
        <v>1714</v>
      </c>
      <c r="E22" s="125">
        <v>100</v>
      </c>
    </row>
    <row r="23" ht="43.2" customHeight="1" spans="1:5">
      <c r="A23" s="125" t="s">
        <v>1359</v>
      </c>
      <c r="B23" s="125">
        <v>1300</v>
      </c>
      <c r="C23" s="125">
        <v>0</v>
      </c>
      <c r="D23" s="125">
        <v>0</v>
      </c>
      <c r="E23" s="125">
        <v>0</v>
      </c>
    </row>
    <row r="24" ht="43.2" customHeight="1" spans="1:5">
      <c r="A24" s="125" t="s">
        <v>1113</v>
      </c>
      <c r="B24" s="125">
        <v>0</v>
      </c>
      <c r="C24" s="125">
        <v>849</v>
      </c>
      <c r="D24" s="125">
        <v>849</v>
      </c>
      <c r="E24" s="125">
        <v>100</v>
      </c>
    </row>
    <row r="25" ht="43.2" customHeight="1" spans="1:5">
      <c r="A25" s="125" t="s">
        <v>1125</v>
      </c>
      <c r="B25" s="125">
        <v>0</v>
      </c>
      <c r="C25" s="125">
        <v>110</v>
      </c>
      <c r="D25" s="125">
        <v>110</v>
      </c>
      <c r="E25" s="125">
        <v>100</v>
      </c>
    </row>
    <row r="26" ht="43.2" customHeight="1" spans="1:5">
      <c r="A26" s="126" t="s">
        <v>1360</v>
      </c>
      <c r="B26" s="127">
        <v>131610</v>
      </c>
      <c r="C26" s="125">
        <v>128540</v>
      </c>
      <c r="D26" s="125">
        <v>128540</v>
      </c>
      <c r="E26" s="125"/>
    </row>
    <row r="27" ht="46.95" customHeight="1" spans="1:1">
      <c r="A27" s="128"/>
    </row>
    <row r="28" ht="78" customHeight="1"/>
    <row r="29" ht="62.55" customHeight="1"/>
    <row r="30" ht="124.95" customHeight="1"/>
    <row r="31" ht="78" customHeight="1"/>
    <row r="32" ht="140.55" customHeight="1"/>
    <row r="33" ht="93.6" customHeight="1"/>
    <row r="34" ht="62.55" customHeight="1"/>
    <row r="35" ht="78" customHeight="1"/>
    <row r="36" ht="62.55" customHeight="1"/>
    <row r="37" ht="62.55" customHeight="1"/>
    <row r="38" ht="78" customHeight="1"/>
    <row r="39" ht="46.95" customHeight="1"/>
    <row r="40" ht="124.95" customHeight="1"/>
    <row r="41" ht="93.6" customHeight="1"/>
    <row r="42" ht="93.6" customHeight="1"/>
    <row r="43" ht="93.6" customHeight="1"/>
    <row r="44" ht="109.2" customHeight="1"/>
    <row r="45" ht="93.6" customHeight="1"/>
    <row r="46" ht="93.6" customHeight="1"/>
    <row r="47" ht="93.6" customHeight="1"/>
    <row r="48" ht="109.2" customHeight="1"/>
    <row r="49" ht="46.95" customHeight="1"/>
  </sheetData>
  <mergeCells count="1">
    <mergeCell ref="A2:E2"/>
  </mergeCells>
  <printOptions horizontalCentered="1"/>
  <pageMargins left="0.550694444444444" right="0.550694444444444" top="0.275" bottom="0.393055555555556" header="0.590277777777778" footer="0.156944444444444"/>
  <pageSetup paperSize="9" scale="72" firstPageNumber="126" orientation="portrait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showZeros="0" workbookViewId="0">
      <selection activeCell="A2" sqref="A2:D2"/>
    </sheetView>
  </sheetViews>
  <sheetFormatPr defaultColWidth="27.3333333333333" defaultRowHeight="14.25" outlineLevelCol="3"/>
  <cols>
    <col min="1" max="1" width="31.2166666666667" style="107" customWidth="1"/>
    <col min="2" max="2" width="20.6666666666667" style="108" customWidth="1"/>
    <col min="3" max="3" width="36.4416666666667" style="107" customWidth="1"/>
    <col min="4" max="4" width="21.1083333333333" style="108" customWidth="1"/>
    <col min="5" max="16384" width="27.3333333333333" style="107"/>
  </cols>
  <sheetData>
    <row r="1" s="106" customFormat="1" ht="31.2" customHeight="1" spans="1:3">
      <c r="A1" s="109" t="s">
        <v>1361</v>
      </c>
      <c r="B1" s="110"/>
      <c r="C1" s="110"/>
    </row>
    <row r="2" ht="25.5" spans="1:4">
      <c r="A2" s="111" t="s">
        <v>1362</v>
      </c>
      <c r="B2" s="111"/>
      <c r="C2" s="111"/>
      <c r="D2" s="111"/>
    </row>
    <row r="3" ht="31.95" customHeight="1" spans="1:4">
      <c r="A3" s="112"/>
      <c r="B3" s="113"/>
      <c r="C3" s="114"/>
      <c r="D3" s="115" t="s">
        <v>2</v>
      </c>
    </row>
    <row r="4" ht="19.5" customHeight="1" spans="1:4">
      <c r="A4" s="116" t="s">
        <v>1363</v>
      </c>
      <c r="B4" s="117" t="s">
        <v>6</v>
      </c>
      <c r="C4" s="116" t="s">
        <v>1364</v>
      </c>
      <c r="D4" s="117" t="s">
        <v>6</v>
      </c>
    </row>
    <row r="5" ht="19.5" customHeight="1" spans="1:4">
      <c r="A5" s="118" t="s">
        <v>1365</v>
      </c>
      <c r="B5" s="118">
        <f>'[4]L06'!C6</f>
        <v>131610</v>
      </c>
      <c r="C5" s="118" t="s">
        <v>1366</v>
      </c>
      <c r="D5" s="118">
        <f>'[4]L06'!P6</f>
        <v>128540</v>
      </c>
    </row>
    <row r="6" ht="19.5" customHeight="1" spans="1:4">
      <c r="A6" s="118" t="s">
        <v>1367</v>
      </c>
      <c r="B6" s="118">
        <v>3046</v>
      </c>
      <c r="C6" s="118" t="s">
        <v>1368</v>
      </c>
      <c r="D6" s="118">
        <v>0</v>
      </c>
    </row>
    <row r="7" ht="19.5" customHeight="1" spans="1:4">
      <c r="A7" s="118" t="s">
        <v>1369</v>
      </c>
      <c r="B7" s="118">
        <v>0</v>
      </c>
      <c r="C7" s="118" t="s">
        <v>1370</v>
      </c>
      <c r="D7" s="118">
        <v>0</v>
      </c>
    </row>
    <row r="8" ht="19.5" customHeight="1" spans="1:4">
      <c r="A8" s="118" t="s">
        <v>1371</v>
      </c>
      <c r="B8" s="118">
        <v>0</v>
      </c>
      <c r="C8" s="118"/>
      <c r="D8" s="118"/>
    </row>
    <row r="9" ht="19.5" customHeight="1" spans="1:4">
      <c r="A9" s="118" t="s">
        <v>1372</v>
      </c>
      <c r="B9" s="118">
        <v>0</v>
      </c>
      <c r="C9" s="118"/>
      <c r="D9" s="118"/>
    </row>
    <row r="10" ht="19.5" customHeight="1" spans="1:4">
      <c r="A10" s="118" t="s">
        <v>1373</v>
      </c>
      <c r="B10" s="118">
        <f>B11+B12+B13</f>
        <v>0</v>
      </c>
      <c r="C10" s="118" t="s">
        <v>1374</v>
      </c>
      <c r="D10" s="118">
        <v>6116</v>
      </c>
    </row>
    <row r="11" ht="19.5" customHeight="1" spans="1:4">
      <c r="A11" s="118" t="s">
        <v>1375</v>
      </c>
      <c r="B11" s="118">
        <v>0</v>
      </c>
      <c r="C11" s="118"/>
      <c r="D11" s="118"/>
    </row>
    <row r="12" ht="19.5" customHeight="1" spans="1:4">
      <c r="A12" s="118" t="s">
        <v>1376</v>
      </c>
      <c r="B12" s="118">
        <v>0</v>
      </c>
      <c r="C12" s="118"/>
      <c r="D12" s="118"/>
    </row>
    <row r="13" ht="19.5" customHeight="1" spans="1:4">
      <c r="A13" s="118" t="s">
        <v>1377</v>
      </c>
      <c r="B13" s="118">
        <v>0</v>
      </c>
      <c r="C13" s="118"/>
      <c r="D13" s="118"/>
    </row>
    <row r="14" ht="19.5" customHeight="1" spans="1:4">
      <c r="A14" s="118" t="s">
        <v>1378</v>
      </c>
      <c r="B14" s="118">
        <f>B15</f>
        <v>0</v>
      </c>
      <c r="C14" s="118" t="s">
        <v>1379</v>
      </c>
      <c r="D14" s="118">
        <f>D15</f>
        <v>115800</v>
      </c>
    </row>
    <row r="15" ht="19.5" customHeight="1" spans="1:4">
      <c r="A15" s="118" t="s">
        <v>1380</v>
      </c>
      <c r="B15" s="118">
        <f>B16</f>
        <v>0</v>
      </c>
      <c r="C15" s="118" t="s">
        <v>1381</v>
      </c>
      <c r="D15" s="118">
        <v>115800</v>
      </c>
    </row>
    <row r="16" ht="19.5" customHeight="1" spans="1:4">
      <c r="A16" s="118" t="s">
        <v>1382</v>
      </c>
      <c r="B16" s="118">
        <v>0</v>
      </c>
      <c r="C16" s="118"/>
      <c r="D16" s="118"/>
    </row>
    <row r="17" ht="19.5" customHeight="1" spans="1:4">
      <c r="A17" s="118" t="s">
        <v>1383</v>
      </c>
      <c r="B17" s="118">
        <f>B18</f>
        <v>115800</v>
      </c>
      <c r="C17" s="118" t="s">
        <v>1384</v>
      </c>
      <c r="D17" s="118">
        <v>0</v>
      </c>
    </row>
    <row r="18" ht="19.5" customHeight="1" spans="1:4">
      <c r="A18" s="118" t="s">
        <v>1385</v>
      </c>
      <c r="B18" s="118">
        <v>115800</v>
      </c>
      <c r="C18" s="118"/>
      <c r="D18" s="118"/>
    </row>
    <row r="19" ht="19.5" customHeight="1" spans="1:4">
      <c r="A19" s="118" t="s">
        <v>1386</v>
      </c>
      <c r="B19" s="118">
        <v>0</v>
      </c>
      <c r="C19" s="118" t="s">
        <v>1387</v>
      </c>
      <c r="D19" s="118">
        <v>0</v>
      </c>
    </row>
    <row r="20" ht="19.5" customHeight="1" spans="1:4">
      <c r="A20" s="118" t="s">
        <v>1388</v>
      </c>
      <c r="B20" s="118">
        <v>0</v>
      </c>
      <c r="C20" s="118" t="s">
        <v>1389</v>
      </c>
      <c r="D20" s="118">
        <v>0</v>
      </c>
    </row>
    <row r="21" ht="19.5" customHeight="1" spans="1:4">
      <c r="A21" s="118"/>
      <c r="B21" s="118"/>
      <c r="C21" s="118" t="s">
        <v>1390</v>
      </c>
      <c r="D21" s="118">
        <f>'[4]L06'!Z6</f>
        <v>0</v>
      </c>
    </row>
    <row r="22" ht="19.5" customHeight="1" spans="1:4">
      <c r="A22" s="118"/>
      <c r="B22" s="118"/>
      <c r="C22" s="118" t="s">
        <v>1391</v>
      </c>
      <c r="D22" s="118">
        <f>B23-D5-D6-D7-D10-D14-D17-D19-D20-D21</f>
        <v>0</v>
      </c>
    </row>
    <row r="23" ht="19.5" customHeight="1" spans="1:4">
      <c r="A23" s="118" t="s">
        <v>1392</v>
      </c>
      <c r="B23" s="118">
        <f>SUM(B5:B10,B14,B17,B19:B20)</f>
        <v>250456</v>
      </c>
      <c r="C23" s="118" t="s">
        <v>1393</v>
      </c>
      <c r="D23" s="118">
        <f>SUM(D5:D7,D10,D14,D17,D19:D22)</f>
        <v>250456</v>
      </c>
    </row>
  </sheetData>
  <mergeCells count="1">
    <mergeCell ref="A2:D2"/>
  </mergeCells>
  <printOptions horizontalCentered="1"/>
  <pageMargins left="0.550694444444444" right="0.550694444444444" top="0.275" bottom="0.393055555555556" header="0.590277777777778" footer="0.156944444444444"/>
  <pageSetup paperSize="9" scale="85" firstPageNumber="126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4"/>
  <sheetViews>
    <sheetView workbookViewId="0">
      <selection activeCell="B9" sqref="B9"/>
    </sheetView>
  </sheetViews>
  <sheetFormatPr defaultColWidth="39.2166666666667" defaultRowHeight="14.25" outlineLevelCol="1"/>
  <cols>
    <col min="1" max="1" width="59" style="93" customWidth="1"/>
    <col min="2" max="2" width="42" style="93" customWidth="1"/>
    <col min="3" max="16384" width="39.2166666666667" style="93"/>
  </cols>
  <sheetData>
    <row r="1" ht="24.6" customHeight="1" spans="1:1">
      <c r="A1" s="94" t="s">
        <v>1394</v>
      </c>
    </row>
    <row r="2" ht="39.6" customHeight="1" spans="1:2">
      <c r="A2" s="95" t="s">
        <v>1395</v>
      </c>
      <c r="B2" s="95"/>
    </row>
    <row r="3" spans="1:2">
      <c r="A3" s="96"/>
      <c r="B3" s="97" t="s">
        <v>2</v>
      </c>
    </row>
    <row r="4" ht="36.6" customHeight="1" spans="1:2">
      <c r="A4" s="98" t="s">
        <v>1177</v>
      </c>
      <c r="B4" s="98" t="s">
        <v>6</v>
      </c>
    </row>
    <row r="5" ht="36.6" customHeight="1" spans="1:2">
      <c r="A5" s="99" t="s">
        <v>1178</v>
      </c>
      <c r="B5" s="100">
        <v>3046</v>
      </c>
    </row>
    <row r="6" ht="36.6" customHeight="1" spans="1:2">
      <c r="A6" s="101" t="s">
        <v>1396</v>
      </c>
      <c r="B6" s="102"/>
    </row>
    <row r="7" ht="36.6" customHeight="1" spans="1:2">
      <c r="A7" s="101" t="s">
        <v>1397</v>
      </c>
      <c r="B7" s="103">
        <v>203</v>
      </c>
    </row>
    <row r="8" ht="36.6" customHeight="1" spans="1:2">
      <c r="A8" s="101" t="s">
        <v>1398</v>
      </c>
      <c r="B8" s="103"/>
    </row>
    <row r="9" ht="36.6" customHeight="1" spans="1:2">
      <c r="A9" s="101" t="s">
        <v>1399</v>
      </c>
      <c r="B9" s="102"/>
    </row>
    <row r="10" ht="36.6" customHeight="1" spans="1:2">
      <c r="A10" s="101" t="s">
        <v>1400</v>
      </c>
      <c r="B10" s="102">
        <v>529</v>
      </c>
    </row>
    <row r="11" ht="36.6" customHeight="1" spans="1:2">
      <c r="A11" s="101" t="s">
        <v>1401</v>
      </c>
      <c r="B11" s="102">
        <v>100</v>
      </c>
    </row>
    <row r="12" ht="36.6" customHeight="1" spans="1:2">
      <c r="A12" s="101" t="s">
        <v>1402</v>
      </c>
      <c r="B12" s="102"/>
    </row>
    <row r="13" ht="36.6" customHeight="1" spans="1:2">
      <c r="A13" s="104" t="s">
        <v>1403</v>
      </c>
      <c r="B13" s="103"/>
    </row>
    <row r="14" ht="36.6" customHeight="1" spans="1:2">
      <c r="A14" s="104" t="s">
        <v>1404</v>
      </c>
      <c r="B14" s="103"/>
    </row>
    <row r="15" ht="36.6" customHeight="1" spans="1:2">
      <c r="A15" s="104" t="s">
        <v>1405</v>
      </c>
      <c r="B15" s="105">
        <v>498</v>
      </c>
    </row>
    <row r="16" ht="36.6" customHeight="1" spans="1:2">
      <c r="A16" s="104" t="s">
        <v>1406</v>
      </c>
      <c r="B16" s="103"/>
    </row>
    <row r="17" ht="36.6" customHeight="1" spans="1:2">
      <c r="A17" s="104" t="s">
        <v>1407</v>
      </c>
      <c r="B17" s="103"/>
    </row>
    <row r="18" ht="36.6" customHeight="1" spans="1:2">
      <c r="A18" s="101" t="s">
        <v>1408</v>
      </c>
      <c r="B18" s="102">
        <v>2</v>
      </c>
    </row>
    <row r="19" ht="36.6" customHeight="1" spans="1:2">
      <c r="A19" s="104" t="s">
        <v>1409</v>
      </c>
      <c r="B19" s="103"/>
    </row>
    <row r="20" ht="36.6" customHeight="1" spans="1:2">
      <c r="A20" s="104" t="s">
        <v>1410</v>
      </c>
      <c r="B20" s="102"/>
    </row>
    <row r="21" ht="36.6" customHeight="1" spans="1:2">
      <c r="A21" s="104" t="s">
        <v>1411</v>
      </c>
      <c r="B21" s="102"/>
    </row>
    <row r="22" ht="36.6" customHeight="1" spans="1:2">
      <c r="A22" s="104" t="s">
        <v>1412</v>
      </c>
      <c r="B22" s="103"/>
    </row>
    <row r="23" ht="36.6" customHeight="1" spans="1:2">
      <c r="A23" s="104" t="s">
        <v>1413</v>
      </c>
      <c r="B23" s="103"/>
    </row>
    <row r="24" ht="36.6" customHeight="1" spans="1:2">
      <c r="A24" s="104" t="s">
        <v>1414</v>
      </c>
      <c r="B24" s="103">
        <v>1714</v>
      </c>
    </row>
  </sheetData>
  <mergeCells count="1">
    <mergeCell ref="A2:B2"/>
  </mergeCells>
  <printOptions horizontalCentered="1"/>
  <pageMargins left="0.550694444444444" right="0.550694444444444" top="0.275" bottom="0.393055555555556" header="0.590277777777778" footer="0.156944444444444"/>
  <pageSetup paperSize="9" scale="92" firstPageNumber="126" orientation="portrait" useFirstPageNumber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4"/>
  <sheetViews>
    <sheetView zoomScale="70" zoomScaleNormal="70" topLeftCell="A7" workbookViewId="0">
      <selection activeCell="B7" sqref="B7"/>
    </sheetView>
  </sheetViews>
  <sheetFormatPr defaultColWidth="48.3333333333333" defaultRowHeight="13.5" outlineLevelCol="1"/>
  <cols>
    <col min="1" max="16384" width="48.3333333333333" style="2"/>
  </cols>
  <sheetData>
    <row r="1" ht="34.95" customHeight="1" spans="1:2">
      <c r="A1" s="81" t="s">
        <v>1415</v>
      </c>
      <c r="B1" s="1"/>
    </row>
    <row r="2" ht="52.95" customHeight="1" spans="1:2">
      <c r="A2" s="82" t="s">
        <v>1416</v>
      </c>
      <c r="B2" s="82"/>
    </row>
    <row r="3" ht="31.2" customHeight="1" spans="1:2">
      <c r="A3" s="83"/>
      <c r="B3" s="84" t="s">
        <v>2</v>
      </c>
    </row>
    <row r="4" ht="105" customHeight="1" spans="1:2">
      <c r="A4" s="85" t="s">
        <v>1308</v>
      </c>
      <c r="B4" s="85" t="s">
        <v>1309</v>
      </c>
    </row>
    <row r="5" ht="105" customHeight="1" spans="1:2">
      <c r="A5" s="86" t="s">
        <v>1417</v>
      </c>
      <c r="B5" s="87">
        <v>145988</v>
      </c>
    </row>
    <row r="6" ht="105" customHeight="1" spans="1:2">
      <c r="A6" s="86" t="s">
        <v>1418</v>
      </c>
      <c r="B6" s="87">
        <v>115800</v>
      </c>
    </row>
    <row r="7" ht="105" customHeight="1" spans="1:2">
      <c r="A7" s="86" t="s">
        <v>1419</v>
      </c>
      <c r="B7" s="87">
        <v>115800</v>
      </c>
    </row>
    <row r="8" ht="105" customHeight="1" spans="1:2">
      <c r="A8" s="88" t="s">
        <v>1420</v>
      </c>
      <c r="B8" s="87">
        <v>115800</v>
      </c>
    </row>
    <row r="9" ht="105" customHeight="1" spans="1:2">
      <c r="A9" s="86" t="s">
        <v>1421</v>
      </c>
      <c r="B9" s="87">
        <v>145988</v>
      </c>
    </row>
    <row r="10" ht="14.25" spans="1:2">
      <c r="A10" s="89" t="s">
        <v>1315</v>
      </c>
      <c r="B10" s="90"/>
    </row>
    <row r="11" ht="14.25" spans="1:2">
      <c r="A11" s="91"/>
      <c r="B11" s="90"/>
    </row>
    <row r="12" ht="14.25" spans="1:2">
      <c r="A12" s="92"/>
      <c r="B12" s="90"/>
    </row>
    <row r="13" spans="1:2">
      <c r="A13" s="1"/>
      <c r="B13" s="1"/>
    </row>
    <row r="14" spans="1:2">
      <c r="A14" s="1"/>
      <c r="B14" s="1"/>
    </row>
  </sheetData>
  <mergeCells count="1">
    <mergeCell ref="A2:B2"/>
  </mergeCells>
  <printOptions horizontalCentered="1"/>
  <pageMargins left="0.550694444444444" right="0.550694444444444" top="0.275" bottom="0.393055555555556" header="0.590277777777778" footer="0.156944444444444"/>
  <pageSetup paperSize="9" scale="96" firstPageNumber="126" orientation="portrait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workbookViewId="0">
      <selection activeCell="A1" sqref="A1"/>
    </sheetView>
  </sheetViews>
  <sheetFormatPr defaultColWidth="47.6666666666667" defaultRowHeight="13.5" outlineLevelRow="5" outlineLevelCol="1"/>
  <cols>
    <col min="1" max="1" width="47.6666666666667" style="1"/>
    <col min="2" max="2" width="42.4416666666667" style="1" customWidth="1"/>
    <col min="3" max="16384" width="47.6666666666667" style="2"/>
  </cols>
  <sheetData>
    <row r="1" ht="28.95" customHeight="1" spans="1:1">
      <c r="A1" s="3" t="s">
        <v>1422</v>
      </c>
    </row>
    <row r="2" ht="22.5" spans="1:2">
      <c r="A2" s="4" t="s">
        <v>1423</v>
      </c>
      <c r="B2" s="4"/>
    </row>
    <row r="3" ht="31.95" customHeight="1" spans="1:2">
      <c r="A3" s="5" t="s">
        <v>1318</v>
      </c>
      <c r="B3" s="6" t="s">
        <v>2</v>
      </c>
    </row>
    <row r="4" ht="29.55" customHeight="1" spans="1:2">
      <c r="A4" s="7" t="s">
        <v>1319</v>
      </c>
      <c r="B4" s="7" t="s">
        <v>1320</v>
      </c>
    </row>
    <row r="5" ht="30.6" customHeight="1" spans="1:2">
      <c r="A5" s="8" t="s">
        <v>1321</v>
      </c>
      <c r="B5" s="80">
        <v>148688</v>
      </c>
    </row>
    <row r="6" ht="30.6" customHeight="1" spans="1:2">
      <c r="A6" s="10" t="s">
        <v>1322</v>
      </c>
      <c r="B6" s="80">
        <v>148688</v>
      </c>
    </row>
  </sheetData>
  <mergeCells count="1">
    <mergeCell ref="A2:B2"/>
  </mergeCells>
  <printOptions horizontalCentered="1"/>
  <pageMargins left="0.550694444444444" right="0.550694444444444" top="0.275" bottom="0.393055555555556" header="0.590277777777778" footer="0.156944444444444"/>
  <pageSetup paperSize="9" firstPageNumber="126" orientation="portrait" useFirstPageNumber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7" sqref="C7"/>
    </sheetView>
  </sheetViews>
  <sheetFormatPr defaultColWidth="28.4416666666667" defaultRowHeight="14.25" outlineLevelCol="4"/>
  <cols>
    <col min="1" max="1" width="35.3333333333333" style="42" customWidth="1"/>
    <col min="2" max="2" width="13.3333333333333" style="42" customWidth="1"/>
    <col min="3" max="3" width="13.5583333333333" style="42" customWidth="1"/>
    <col min="4" max="4" width="11.2166666666667" style="42" customWidth="1"/>
    <col min="5" max="5" width="12.2166666666667" style="42" customWidth="1"/>
    <col min="6" max="16384" width="28.4416666666667" style="42"/>
  </cols>
  <sheetData>
    <row r="1" ht="27" customHeight="1" spans="1:1">
      <c r="A1" s="25" t="s">
        <v>1424</v>
      </c>
    </row>
    <row r="2" ht="25.5" spans="1:5">
      <c r="A2" s="45" t="s">
        <v>1425</v>
      </c>
      <c r="B2" s="45"/>
      <c r="C2" s="45"/>
      <c r="D2" s="45"/>
      <c r="E2" s="45"/>
    </row>
    <row r="3" ht="31.2" customHeight="1" spans="1:5">
      <c r="A3" s="67"/>
      <c r="B3" s="68"/>
      <c r="E3" s="68" t="s">
        <v>2</v>
      </c>
    </row>
    <row r="4" s="66" customFormat="1" ht="60" customHeight="1" spans="1:5">
      <c r="A4" s="69" t="s">
        <v>1426</v>
      </c>
      <c r="B4" s="70" t="s">
        <v>4</v>
      </c>
      <c r="C4" s="70" t="s">
        <v>5</v>
      </c>
      <c r="D4" s="70" t="s">
        <v>6</v>
      </c>
      <c r="E4" s="71" t="s">
        <v>7</v>
      </c>
    </row>
    <row r="5" ht="29.55" customHeight="1" spans="1:5">
      <c r="A5" s="72" t="s">
        <v>1427</v>
      </c>
      <c r="B5" s="73"/>
      <c r="C5" s="74"/>
      <c r="D5" s="74"/>
      <c r="E5" s="58"/>
    </row>
    <row r="6" s="41" customFormat="1" ht="29.55" customHeight="1" spans="1:5">
      <c r="A6" s="75" t="s">
        <v>1428</v>
      </c>
      <c r="B6" s="76"/>
      <c r="C6" s="57"/>
      <c r="D6" s="57"/>
      <c r="E6" s="57"/>
    </row>
    <row r="7" ht="29.55" customHeight="1" spans="1:5">
      <c r="A7" s="75" t="s">
        <v>1429</v>
      </c>
      <c r="B7" s="76"/>
      <c r="C7" s="58"/>
      <c r="D7" s="58"/>
      <c r="E7" s="58"/>
    </row>
    <row r="8" ht="29.55" customHeight="1" spans="1:5">
      <c r="A8" s="75" t="s">
        <v>1430</v>
      </c>
      <c r="B8" s="76"/>
      <c r="C8" s="58"/>
      <c r="D8" s="58"/>
      <c r="E8" s="58"/>
    </row>
    <row r="9" ht="29.55" customHeight="1" spans="1:5">
      <c r="A9" s="75" t="s">
        <v>1431</v>
      </c>
      <c r="B9" s="76"/>
      <c r="C9" s="58"/>
      <c r="D9" s="58"/>
      <c r="E9" s="58"/>
    </row>
    <row r="10" ht="29.55" customHeight="1" spans="1:5">
      <c r="A10" s="75" t="s">
        <v>1432</v>
      </c>
      <c r="B10" s="76"/>
      <c r="C10" s="58"/>
      <c r="D10" s="58"/>
      <c r="E10" s="58"/>
    </row>
    <row r="11" ht="29.55" customHeight="1" spans="1:5">
      <c r="A11" s="75" t="s">
        <v>1433</v>
      </c>
      <c r="B11" s="76"/>
      <c r="C11" s="58"/>
      <c r="D11" s="58"/>
      <c r="E11" s="58"/>
    </row>
    <row r="12" ht="29.55" customHeight="1" spans="1:5">
      <c r="A12" s="77" t="s">
        <v>1434</v>
      </c>
      <c r="B12" s="76"/>
      <c r="C12" s="58"/>
      <c r="D12" s="58"/>
      <c r="E12" s="58"/>
    </row>
    <row r="13" ht="29.55" customHeight="1" spans="1:5">
      <c r="A13" s="75" t="s">
        <v>1435</v>
      </c>
      <c r="B13" s="76"/>
      <c r="C13" s="58"/>
      <c r="D13" s="58"/>
      <c r="E13" s="58"/>
    </row>
    <row r="14" ht="29.55" customHeight="1" spans="1:5">
      <c r="A14" s="72" t="s">
        <v>1436</v>
      </c>
      <c r="B14" s="73"/>
      <c r="C14" s="58"/>
      <c r="D14" s="58"/>
      <c r="E14" s="58"/>
    </row>
    <row r="15" ht="29.55" customHeight="1" spans="1:5">
      <c r="A15" s="75" t="s">
        <v>1437</v>
      </c>
      <c r="B15" s="76"/>
      <c r="C15" s="58"/>
      <c r="D15" s="58"/>
      <c r="E15" s="58"/>
    </row>
    <row r="16" ht="29.55" customHeight="1" spans="1:5">
      <c r="A16" s="75" t="s">
        <v>1438</v>
      </c>
      <c r="B16" s="76">
        <v>220</v>
      </c>
      <c r="C16" s="58">
        <v>220</v>
      </c>
      <c r="D16" s="58">
        <v>220</v>
      </c>
      <c r="E16" s="58">
        <v>100</v>
      </c>
    </row>
    <row r="17" ht="29.55" customHeight="1" spans="1:5">
      <c r="A17" s="72" t="s">
        <v>1439</v>
      </c>
      <c r="B17" s="73"/>
      <c r="C17" s="58"/>
      <c r="D17" s="58"/>
      <c r="E17" s="58"/>
    </row>
    <row r="18" ht="29.55" customHeight="1" spans="1:5">
      <c r="A18" s="75" t="s">
        <v>1440</v>
      </c>
      <c r="B18" s="76"/>
      <c r="C18" s="58"/>
      <c r="D18" s="58"/>
      <c r="E18" s="58"/>
    </row>
    <row r="19" ht="29.55" customHeight="1" spans="1:5">
      <c r="A19" s="78"/>
      <c r="B19" s="76"/>
      <c r="C19" s="58"/>
      <c r="D19" s="58"/>
      <c r="E19" s="58"/>
    </row>
    <row r="20" ht="29.55" customHeight="1" spans="1:5">
      <c r="A20" s="79" t="s">
        <v>1441</v>
      </c>
      <c r="B20" s="73"/>
      <c r="C20" s="58"/>
      <c r="D20" s="58"/>
      <c r="E20" s="58"/>
    </row>
    <row r="21" ht="29.55" customHeight="1" spans="1:5">
      <c r="A21" s="79" t="s">
        <v>1442</v>
      </c>
      <c r="B21" s="73"/>
      <c r="C21" s="58"/>
      <c r="D21" s="58"/>
      <c r="E21" s="58"/>
    </row>
    <row r="22" ht="29.55" customHeight="1" spans="1:5">
      <c r="A22" s="79" t="s">
        <v>1443</v>
      </c>
      <c r="B22" s="73"/>
      <c r="C22" s="58"/>
      <c r="D22" s="58"/>
      <c r="E22" s="58"/>
    </row>
    <row r="23" ht="29.55" customHeight="1"/>
    <row r="24" ht="29.55" customHeight="1"/>
  </sheetData>
  <mergeCells count="1">
    <mergeCell ref="A2:E2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2"/>
  <sheetViews>
    <sheetView zoomScale="70" zoomScaleNormal="70" workbookViewId="0">
      <selection activeCell="B5" sqref="B5"/>
    </sheetView>
  </sheetViews>
  <sheetFormatPr defaultColWidth="23.2166666666667" defaultRowHeight="14.25" outlineLevelCol="4"/>
  <cols>
    <col min="1" max="1" width="55.6666666666667" style="43" customWidth="1"/>
    <col min="2" max="2" width="36.6666666666667" style="43" customWidth="1"/>
    <col min="3" max="16384" width="23.2166666666667" style="43"/>
  </cols>
  <sheetData>
    <row r="1" ht="22.2" customHeight="1" spans="1:1">
      <c r="A1" s="44" t="s">
        <v>1444</v>
      </c>
    </row>
    <row r="2" ht="30.6" customHeight="1" spans="1:5">
      <c r="A2" s="45" t="s">
        <v>1445</v>
      </c>
      <c r="B2" s="45"/>
      <c r="C2" s="45"/>
      <c r="D2" s="45"/>
      <c r="E2" s="45"/>
    </row>
    <row r="3" ht="34.2" customHeight="1" spans="1:5">
      <c r="A3" s="46"/>
      <c r="B3" s="47"/>
      <c r="E3" s="47" t="s">
        <v>2</v>
      </c>
    </row>
    <row r="4" ht="72.6" customHeight="1" spans="1:5">
      <c r="A4" s="48" t="s">
        <v>1446</v>
      </c>
      <c r="B4" s="49" t="s">
        <v>4</v>
      </c>
      <c r="C4" s="49" t="s">
        <v>5</v>
      </c>
      <c r="D4" s="49" t="s">
        <v>6</v>
      </c>
      <c r="E4" s="50" t="s">
        <v>7</v>
      </c>
    </row>
    <row r="5" s="40" customFormat="1" ht="72.6" customHeight="1" spans="1:5">
      <c r="A5" s="51" t="s">
        <v>1447</v>
      </c>
      <c r="B5" s="52"/>
      <c r="C5" s="53"/>
      <c r="D5" s="53"/>
      <c r="E5" s="53"/>
    </row>
    <row r="6" s="40" customFormat="1" ht="72.6" customHeight="1" spans="1:5">
      <c r="A6" s="54" t="s">
        <v>1448</v>
      </c>
      <c r="B6" s="55"/>
      <c r="C6" s="53"/>
      <c r="D6" s="53"/>
      <c r="E6" s="53"/>
    </row>
    <row r="7" s="40" customFormat="1" ht="72.6" customHeight="1" spans="1:5">
      <c r="A7" s="54" t="s">
        <v>1449</v>
      </c>
      <c r="B7" s="55"/>
      <c r="C7" s="53"/>
      <c r="D7" s="53"/>
      <c r="E7" s="53"/>
    </row>
    <row r="8" s="40" customFormat="1" ht="72.6" customHeight="1" spans="1:5">
      <c r="A8" s="56" t="s">
        <v>1450</v>
      </c>
      <c r="B8" s="55"/>
      <c r="C8" s="53"/>
      <c r="D8" s="53"/>
      <c r="E8" s="53"/>
    </row>
    <row r="9" s="40" customFormat="1" ht="72.6" customHeight="1" spans="1:5">
      <c r="A9" s="54" t="s">
        <v>1451</v>
      </c>
      <c r="B9" s="55"/>
      <c r="C9" s="53"/>
      <c r="D9" s="53"/>
      <c r="E9" s="53"/>
    </row>
    <row r="10" s="40" customFormat="1" ht="72.6" customHeight="1" spans="1:5">
      <c r="A10" s="54" t="s">
        <v>1452</v>
      </c>
      <c r="B10" s="55"/>
      <c r="C10" s="53"/>
      <c r="D10" s="53"/>
      <c r="E10" s="53"/>
    </row>
    <row r="11" s="41" customFormat="1" ht="72.6" customHeight="1" spans="1:5">
      <c r="A11" s="54" t="s">
        <v>1453</v>
      </c>
      <c r="B11" s="55"/>
      <c r="C11" s="57"/>
      <c r="D11" s="57"/>
      <c r="E11" s="57"/>
    </row>
    <row r="12" s="42" customFormat="1" ht="72.6" customHeight="1" spans="1:5">
      <c r="A12" s="54" t="s">
        <v>1454</v>
      </c>
      <c r="B12" s="55"/>
      <c r="C12" s="58"/>
      <c r="D12" s="58"/>
      <c r="E12" s="58"/>
    </row>
    <row r="13" s="41" customFormat="1" ht="72.6" customHeight="1" spans="1:5">
      <c r="A13" s="51" t="s">
        <v>1455</v>
      </c>
      <c r="B13" s="52"/>
      <c r="C13" s="57"/>
      <c r="D13" s="57"/>
      <c r="E13" s="57"/>
    </row>
    <row r="14" s="41" customFormat="1" ht="72.6" customHeight="1" spans="1:5">
      <c r="A14" s="54" t="s">
        <v>1456</v>
      </c>
      <c r="B14" s="55"/>
      <c r="C14" s="57"/>
      <c r="D14" s="57"/>
      <c r="E14" s="57"/>
    </row>
    <row r="15" s="41" customFormat="1" ht="72.6" customHeight="1" spans="1:5">
      <c r="A15" s="54" t="s">
        <v>1457</v>
      </c>
      <c r="B15" s="55"/>
      <c r="C15" s="57"/>
      <c r="D15" s="57"/>
      <c r="E15" s="57"/>
    </row>
    <row r="16" s="42" customFormat="1" ht="72.6" customHeight="1" spans="1:5">
      <c r="A16" s="54" t="s">
        <v>1458</v>
      </c>
      <c r="B16" s="55">
        <v>220</v>
      </c>
      <c r="C16" s="58">
        <v>220</v>
      </c>
      <c r="D16" s="58">
        <v>220</v>
      </c>
      <c r="E16" s="58">
        <v>100</v>
      </c>
    </row>
    <row r="17" s="41" customFormat="1" ht="72.6" customHeight="1" spans="1:5">
      <c r="A17" s="54" t="s">
        <v>1459</v>
      </c>
      <c r="B17" s="55">
        <v>220</v>
      </c>
      <c r="C17" s="58">
        <v>220</v>
      </c>
      <c r="D17" s="58">
        <v>220</v>
      </c>
      <c r="E17" s="58">
        <v>100</v>
      </c>
    </row>
    <row r="18" s="41" customFormat="1" ht="72.6" customHeight="1" spans="1:5">
      <c r="A18" s="54"/>
      <c r="B18" s="55"/>
      <c r="C18" s="57"/>
      <c r="D18" s="57"/>
      <c r="E18" s="57"/>
    </row>
    <row r="19" s="41" customFormat="1" ht="72.6" customHeight="1" spans="1:5">
      <c r="A19" s="59" t="s">
        <v>1460</v>
      </c>
      <c r="B19" s="52"/>
      <c r="C19" s="57"/>
      <c r="D19" s="57"/>
      <c r="E19" s="57"/>
    </row>
    <row r="20" s="41" customFormat="1" ht="72.6" customHeight="1" spans="1:5">
      <c r="A20" s="59" t="s">
        <v>1461</v>
      </c>
      <c r="B20" s="52"/>
      <c r="C20" s="57"/>
      <c r="D20" s="57"/>
      <c r="E20" s="57"/>
    </row>
    <row r="21" s="41" customFormat="1" spans="1:2">
      <c r="A21" s="42"/>
      <c r="B21" s="60"/>
    </row>
    <row r="22" s="41" customFormat="1" spans="1:2">
      <c r="A22" s="42"/>
      <c r="B22" s="60"/>
    </row>
    <row r="23" s="41" customFormat="1" spans="1:2">
      <c r="A23" s="42"/>
      <c r="B23" s="60"/>
    </row>
    <row r="24" s="41" customFormat="1" spans="1:2">
      <c r="A24" s="42"/>
      <c r="B24" s="60"/>
    </row>
    <row r="25" s="41" customFormat="1" spans="1:2">
      <c r="A25" s="42"/>
      <c r="B25" s="60"/>
    </row>
    <row r="26" s="41" customFormat="1" spans="1:2">
      <c r="A26" s="42"/>
      <c r="B26" s="60"/>
    </row>
    <row r="27" s="42" customFormat="1" spans="2:2">
      <c r="B27" s="61"/>
    </row>
    <row r="28" s="41" customFormat="1" spans="1:2">
      <c r="A28" s="42"/>
      <c r="B28" s="61"/>
    </row>
    <row r="29" s="41" customFormat="1" spans="1:2">
      <c r="A29" s="42"/>
      <c r="B29" s="61"/>
    </row>
    <row r="30" s="42" customFormat="1" spans="2:2">
      <c r="B30" s="61"/>
    </row>
    <row r="31" s="41" customFormat="1" spans="1:2">
      <c r="A31" s="42"/>
      <c r="B31" s="61"/>
    </row>
    <row r="32" s="41" customFormat="1" spans="1:2">
      <c r="A32" s="42"/>
      <c r="B32" s="61"/>
    </row>
    <row r="33" s="41" customFormat="1" spans="1:2">
      <c r="A33" s="42"/>
      <c r="B33" s="61"/>
    </row>
    <row r="34" s="42" customFormat="1" spans="2:2">
      <c r="B34" s="60"/>
    </row>
    <row r="35" s="41" customFormat="1" spans="1:2">
      <c r="A35" s="42"/>
      <c r="B35" s="60"/>
    </row>
    <row r="36" s="41" customFormat="1" spans="1:2">
      <c r="A36" s="42"/>
      <c r="B36" s="60"/>
    </row>
    <row r="37" s="42" customFormat="1" ht="15.75" spans="1:2">
      <c r="A37" s="62"/>
      <c r="B37" s="60"/>
    </row>
    <row r="38" s="42" customFormat="1" spans="2:2">
      <c r="B38" s="60"/>
    </row>
    <row r="39" s="42" customFormat="1" spans="2:2">
      <c r="B39" s="60"/>
    </row>
    <row r="40" s="41" customFormat="1" spans="1:2">
      <c r="A40" s="42"/>
      <c r="B40" s="60"/>
    </row>
    <row r="41" s="41" customFormat="1" spans="1:2">
      <c r="A41" s="42"/>
      <c r="B41" s="60"/>
    </row>
    <row r="42" s="41" customFormat="1" spans="1:2">
      <c r="A42" s="42"/>
      <c r="B42" s="60"/>
    </row>
    <row r="43" spans="1:2">
      <c r="A43" s="63"/>
      <c r="B43" s="64"/>
    </row>
    <row r="44" spans="2:2">
      <c r="B44" s="64"/>
    </row>
    <row r="45" spans="2:2">
      <c r="B45" s="65"/>
    </row>
    <row r="46" spans="2:2">
      <c r="B46" s="65"/>
    </row>
    <row r="47" spans="2:2">
      <c r="B47" s="64"/>
    </row>
    <row r="48" spans="2:2">
      <c r="B48" s="65"/>
    </row>
    <row r="49" spans="1:2">
      <c r="A49" s="63"/>
      <c r="B49" s="64"/>
    </row>
    <row r="50" spans="2:2">
      <c r="B50" s="64"/>
    </row>
    <row r="51" spans="2:2">
      <c r="B51" s="65"/>
    </row>
    <row r="52" spans="2:2">
      <c r="B52" s="65"/>
    </row>
  </sheetData>
  <mergeCells count="1">
    <mergeCell ref="A2:E2"/>
  </mergeCells>
  <printOptions horizontalCentered="1"/>
  <pageMargins left="0.550694444444444" right="0.550694444444444" top="0.275" bottom="0.393055555555556" header="0.590277777777778" footer="0.156944444444444"/>
  <pageSetup paperSize="9" scale="57" firstPageNumber="126" orientation="portrait" useFirstPageNumber="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Zeros="0" zoomScale="55" zoomScaleNormal="55" workbookViewId="0">
      <pane xSplit="1" ySplit="4" topLeftCell="B5" activePane="bottomRight" state="frozen"/>
      <selection/>
      <selection pane="topRight"/>
      <selection pane="bottomLeft"/>
      <selection pane="bottomRight" activeCell="B6" sqref="B6"/>
    </sheetView>
  </sheetViews>
  <sheetFormatPr defaultColWidth="10" defaultRowHeight="14.25" outlineLevelCol="4"/>
  <cols>
    <col min="1" max="1" width="66.775" style="24" customWidth="1"/>
    <col min="2" max="2" width="27.6666666666667" style="24" customWidth="1"/>
    <col min="3" max="3" width="20.1083333333333" style="24" customWidth="1"/>
    <col min="4" max="4" width="22.5583333333333" style="24" customWidth="1"/>
    <col min="5" max="5" width="15.2166666666667" style="24" customWidth="1"/>
    <col min="6" max="7" width="10" style="24"/>
    <col min="8" max="8" width="33" style="24" customWidth="1"/>
    <col min="9" max="16384" width="10" style="24"/>
  </cols>
  <sheetData>
    <row r="1" s="23" customFormat="1" ht="30.75" customHeight="1" spans="1:4">
      <c r="A1" s="25" t="s">
        <v>1462</v>
      </c>
      <c r="B1" s="25"/>
      <c r="C1" s="26"/>
      <c r="D1" s="26"/>
    </row>
    <row r="2" ht="33" customHeight="1" spans="1:5">
      <c r="A2" s="27" t="s">
        <v>1463</v>
      </c>
      <c r="B2" s="27"/>
      <c r="C2" s="27"/>
      <c r="D2" s="27"/>
      <c r="E2" s="27"/>
    </row>
    <row r="3" ht="26.25" customHeight="1" spans="3:5">
      <c r="C3" s="28" t="s">
        <v>2</v>
      </c>
      <c r="D3" s="28"/>
      <c r="E3" s="28"/>
    </row>
    <row r="4" ht="68.25" customHeight="1" spans="1:5">
      <c r="A4" s="29" t="s">
        <v>1464</v>
      </c>
      <c r="B4" s="29" t="s">
        <v>4</v>
      </c>
      <c r="C4" s="30" t="s">
        <v>5</v>
      </c>
      <c r="D4" s="30" t="s">
        <v>6</v>
      </c>
      <c r="E4" s="31" t="s">
        <v>1465</v>
      </c>
    </row>
    <row r="5" ht="40.05" customHeight="1" spans="1:5">
      <c r="A5" s="32" t="s">
        <v>1466</v>
      </c>
      <c r="B5" s="33">
        <v>21272</v>
      </c>
      <c r="C5" s="33">
        <v>21623</v>
      </c>
      <c r="D5" s="33">
        <v>21623</v>
      </c>
      <c r="E5" s="34">
        <v>100</v>
      </c>
    </row>
    <row r="6" ht="40.05" customHeight="1" spans="1:5">
      <c r="A6" s="35" t="s">
        <v>1467</v>
      </c>
      <c r="B6" s="36">
        <v>3858</v>
      </c>
      <c r="C6" s="36">
        <v>3695</v>
      </c>
      <c r="D6" s="37">
        <v>3695</v>
      </c>
      <c r="E6" s="38">
        <v>100</v>
      </c>
    </row>
    <row r="7" ht="40.05" customHeight="1" spans="1:5">
      <c r="A7" s="35" t="s">
        <v>1468</v>
      </c>
      <c r="B7" s="36">
        <v>17047</v>
      </c>
      <c r="C7" s="36">
        <v>17469</v>
      </c>
      <c r="D7" s="37">
        <v>17469</v>
      </c>
      <c r="E7" s="38">
        <v>100</v>
      </c>
    </row>
    <row r="8" ht="40.05" customHeight="1" spans="1:5">
      <c r="A8" s="35" t="s">
        <v>1469</v>
      </c>
      <c r="B8" s="36">
        <v>367</v>
      </c>
      <c r="C8" s="36">
        <v>459</v>
      </c>
      <c r="D8" s="37">
        <v>459</v>
      </c>
      <c r="E8" s="38">
        <v>100</v>
      </c>
    </row>
    <row r="9" ht="40.05" customHeight="1" spans="1:5">
      <c r="A9" s="32" t="s">
        <v>1470</v>
      </c>
      <c r="B9" s="33">
        <v>51227</v>
      </c>
      <c r="C9" s="33">
        <v>52636</v>
      </c>
      <c r="D9" s="33">
        <v>52636</v>
      </c>
      <c r="E9" s="34">
        <v>100</v>
      </c>
    </row>
    <row r="10" ht="40.05" customHeight="1" spans="1:5">
      <c r="A10" s="35" t="s">
        <v>1471</v>
      </c>
      <c r="B10" s="36">
        <v>11591</v>
      </c>
      <c r="C10" s="36">
        <v>11455</v>
      </c>
      <c r="D10" s="37">
        <v>11455</v>
      </c>
      <c r="E10" s="38">
        <v>100</v>
      </c>
    </row>
    <row r="11" ht="40.05" customHeight="1" spans="1:5">
      <c r="A11" s="35" t="s">
        <v>1472</v>
      </c>
      <c r="B11" s="36">
        <v>39601</v>
      </c>
      <c r="C11" s="36">
        <v>41065</v>
      </c>
      <c r="D11" s="37">
        <v>41065</v>
      </c>
      <c r="E11" s="38">
        <v>100</v>
      </c>
    </row>
    <row r="12" ht="40.05" customHeight="1" spans="1:5">
      <c r="A12" s="35" t="s">
        <v>1473</v>
      </c>
      <c r="B12" s="36">
        <v>35</v>
      </c>
      <c r="C12" s="36">
        <v>116</v>
      </c>
      <c r="D12" s="37">
        <v>116</v>
      </c>
      <c r="E12" s="38">
        <v>100</v>
      </c>
    </row>
    <row r="13" ht="40.05" customHeight="1" spans="1:5">
      <c r="A13" s="30" t="s">
        <v>1474</v>
      </c>
      <c r="B13" s="33">
        <f>B5+B9</f>
        <v>72499</v>
      </c>
      <c r="C13" s="33">
        <f>SUM(C5+C9)</f>
        <v>74259</v>
      </c>
      <c r="D13" s="33">
        <f>SUM(D5+D9)</f>
        <v>74259</v>
      </c>
      <c r="E13" s="39"/>
    </row>
    <row r="14" ht="35.25" customHeight="1"/>
  </sheetData>
  <mergeCells count="2">
    <mergeCell ref="A2:E2"/>
    <mergeCell ref="C3:E3"/>
  </mergeCells>
  <printOptions horizontalCentered="1"/>
  <pageMargins left="0.550694444444444" right="0.550694444444444" top="0.275" bottom="0.393055555555556" header="0.590277777777778" footer="0.156944444444444"/>
  <pageSetup paperSize="9" scale="61" firstPageNumber="126" orientation="portrait" useFirstPageNumber="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Zeros="0" zoomScale="55" zoomScaleNormal="55" workbookViewId="0">
      <selection activeCell="D10" sqref="D10"/>
    </sheetView>
  </sheetViews>
  <sheetFormatPr defaultColWidth="10" defaultRowHeight="14.25" outlineLevelCol="4"/>
  <cols>
    <col min="1" max="1" width="65.6666666666667" style="24" customWidth="1"/>
    <col min="2" max="2" width="22.775" style="24" customWidth="1"/>
    <col min="3" max="3" width="22.2166666666667" style="24" customWidth="1"/>
    <col min="4" max="4" width="27.775" style="24" customWidth="1"/>
    <col min="5" max="5" width="23.2166666666667" style="24" customWidth="1"/>
    <col min="6" max="16384" width="10" style="24"/>
  </cols>
  <sheetData>
    <row r="1" s="23" customFormat="1" ht="30.75" customHeight="1" spans="1:4">
      <c r="A1" s="25" t="s">
        <v>1475</v>
      </c>
      <c r="B1" s="25"/>
      <c r="C1" s="26"/>
      <c r="D1" s="26"/>
    </row>
    <row r="2" ht="33" customHeight="1" spans="1:5">
      <c r="A2" s="27" t="s">
        <v>1476</v>
      </c>
      <c r="B2" s="27"/>
      <c r="C2" s="27"/>
      <c r="D2" s="27"/>
      <c r="E2" s="27"/>
    </row>
    <row r="3" ht="42.75" customHeight="1" spans="5:5">
      <c r="E3" s="28" t="s">
        <v>2</v>
      </c>
    </row>
    <row r="4" ht="53.25" customHeight="1" spans="1:5">
      <c r="A4" s="29" t="s">
        <v>1464</v>
      </c>
      <c r="B4" s="29" t="s">
        <v>1477</v>
      </c>
      <c r="C4" s="30" t="s">
        <v>5</v>
      </c>
      <c r="D4" s="30" t="s">
        <v>6</v>
      </c>
      <c r="E4" s="31" t="s">
        <v>1465</v>
      </c>
    </row>
    <row r="5" ht="40.05" customHeight="1" spans="1:5">
      <c r="A5" s="32" t="s">
        <v>1478</v>
      </c>
      <c r="B5" s="33">
        <v>16193</v>
      </c>
      <c r="C5" s="33">
        <f>SUM(C6:C9)</f>
        <v>16373</v>
      </c>
      <c r="D5" s="33">
        <f>SUM(D6:D9)</f>
        <v>16373</v>
      </c>
      <c r="E5" s="34">
        <v>100</v>
      </c>
    </row>
    <row r="6" ht="40.05" customHeight="1" spans="1:5">
      <c r="A6" s="35" t="s">
        <v>1479</v>
      </c>
      <c r="B6" s="36">
        <v>15482</v>
      </c>
      <c r="C6" s="37">
        <v>15571</v>
      </c>
      <c r="D6" s="37">
        <v>15571</v>
      </c>
      <c r="E6" s="38">
        <v>100</v>
      </c>
    </row>
    <row r="7" ht="40.05" customHeight="1" spans="1:5">
      <c r="A7" s="35" t="s">
        <v>1480</v>
      </c>
      <c r="B7" s="36">
        <v>425</v>
      </c>
      <c r="C7" s="37">
        <v>328</v>
      </c>
      <c r="D7" s="37">
        <v>328</v>
      </c>
      <c r="E7" s="38">
        <v>100</v>
      </c>
    </row>
    <row r="8" ht="40.05" customHeight="1" spans="1:5">
      <c r="A8" s="35" t="s">
        <v>1481</v>
      </c>
      <c r="B8" s="36">
        <v>273</v>
      </c>
      <c r="C8" s="37">
        <v>414</v>
      </c>
      <c r="D8" s="37">
        <v>414</v>
      </c>
      <c r="E8" s="38">
        <v>100</v>
      </c>
    </row>
    <row r="9" ht="40.05" customHeight="1" spans="1:5">
      <c r="A9" s="35" t="s">
        <v>1482</v>
      </c>
      <c r="B9" s="36">
        <v>13</v>
      </c>
      <c r="C9" s="37">
        <v>60</v>
      </c>
      <c r="D9" s="37">
        <v>60</v>
      </c>
      <c r="E9" s="38">
        <v>100</v>
      </c>
    </row>
    <row r="10" ht="40.05" customHeight="1" spans="1:5">
      <c r="A10" s="32" t="s">
        <v>1483</v>
      </c>
      <c r="B10" s="33">
        <v>50992</v>
      </c>
      <c r="C10" s="36">
        <f>SUM(C11:C13)</f>
        <v>51462</v>
      </c>
      <c r="D10" s="36">
        <f>SUM(D11:D13)</f>
        <v>51462</v>
      </c>
      <c r="E10" s="34">
        <v>100</v>
      </c>
    </row>
    <row r="11" ht="40.05" customHeight="1" spans="1:5">
      <c r="A11" s="35" t="s">
        <v>1484</v>
      </c>
      <c r="B11" s="36">
        <v>47288</v>
      </c>
      <c r="C11" s="36">
        <v>47630</v>
      </c>
      <c r="D11" s="37">
        <v>47630</v>
      </c>
      <c r="E11" s="38">
        <v>100</v>
      </c>
    </row>
    <row r="12" ht="40.05" customHeight="1" spans="1:5">
      <c r="A12" s="35" t="s">
        <v>1485</v>
      </c>
      <c r="B12" s="36">
        <v>2318</v>
      </c>
      <c r="C12" s="36">
        <v>2291</v>
      </c>
      <c r="D12" s="37">
        <v>2291</v>
      </c>
      <c r="E12" s="38">
        <v>100</v>
      </c>
    </row>
    <row r="13" ht="40.05" customHeight="1" spans="1:5">
      <c r="A13" s="35" t="s">
        <v>1486</v>
      </c>
      <c r="B13" s="36">
        <v>1386</v>
      </c>
      <c r="C13" s="36">
        <v>1541</v>
      </c>
      <c r="D13" s="37">
        <v>1541</v>
      </c>
      <c r="E13" s="38">
        <v>100</v>
      </c>
    </row>
    <row r="14" ht="40.05" customHeight="1" spans="1:5">
      <c r="A14" s="30" t="s">
        <v>1487</v>
      </c>
      <c r="B14" s="33">
        <f>B5+B10</f>
        <v>67185</v>
      </c>
      <c r="C14" s="33">
        <f>SUM(C5+C10)</f>
        <v>67835</v>
      </c>
      <c r="D14" s="33">
        <f>SUM(D5+D10)</f>
        <v>67835</v>
      </c>
      <c r="E14" s="34">
        <v>100</v>
      </c>
    </row>
    <row r="15" ht="38.25" customHeight="1"/>
  </sheetData>
  <mergeCells count="1">
    <mergeCell ref="A2:E2"/>
  </mergeCells>
  <printOptions horizontalCentered="1"/>
  <pageMargins left="0.550694444444444" right="0.550694444444444" top="0.275" bottom="0.393055555555556" header="0.590277777777778" footer="0.156944444444444"/>
  <pageSetup paperSize="9" scale="57" firstPageNumber="126" orientation="portrait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"/>
  <sheetViews>
    <sheetView zoomScale="85" zoomScaleNormal="85" workbookViewId="0">
      <selection activeCell="A4" sqref="A4"/>
    </sheetView>
  </sheetViews>
  <sheetFormatPr defaultColWidth="36.6666666666667" defaultRowHeight="13.5" outlineLevelCol="1"/>
  <cols>
    <col min="1" max="1" width="64.4416666666667" style="11" customWidth="1"/>
    <col min="2" max="16384" width="36.6666666666667" style="11"/>
  </cols>
  <sheetData>
    <row r="1" ht="14.25" spans="1:1">
      <c r="A1" s="12" t="s">
        <v>1488</v>
      </c>
    </row>
    <row r="2" ht="48" customHeight="1" spans="1:2">
      <c r="A2" s="13" t="s">
        <v>1489</v>
      </c>
      <c r="B2" s="13"/>
    </row>
    <row r="3" ht="29.55" customHeight="1" spans="1:2">
      <c r="A3" s="14"/>
      <c r="B3" s="15" t="s">
        <v>2</v>
      </c>
    </row>
    <row r="4" ht="112.2" customHeight="1" spans="1:2">
      <c r="A4" s="16" t="s">
        <v>1308</v>
      </c>
      <c r="B4" s="16" t="s">
        <v>1309</v>
      </c>
    </row>
    <row r="5" ht="112.2" customHeight="1" spans="1:2">
      <c r="A5" s="17" t="s">
        <v>1490</v>
      </c>
      <c r="B5" s="18">
        <v>417536</v>
      </c>
    </row>
    <row r="6" ht="112.2" customHeight="1" spans="1:2">
      <c r="A6" s="17" t="s">
        <v>1491</v>
      </c>
      <c r="B6" s="19">
        <v>258293</v>
      </c>
    </row>
    <row r="7" ht="112.2" customHeight="1" spans="1:2">
      <c r="A7" s="17" t="s">
        <v>1492</v>
      </c>
      <c r="B7" s="18">
        <v>211093</v>
      </c>
    </row>
    <row r="8" ht="112.2" customHeight="1" spans="1:2">
      <c r="A8" s="20" t="s">
        <v>1493</v>
      </c>
      <c r="B8" s="21">
        <v>211093</v>
      </c>
    </row>
    <row r="9" ht="112.2" customHeight="1" spans="1:2">
      <c r="A9" s="17" t="s">
        <v>1494</v>
      </c>
      <c r="B9" s="18">
        <v>464736</v>
      </c>
    </row>
    <row r="10" ht="14.25" spans="1:1">
      <c r="A10" s="22" t="s">
        <v>1495</v>
      </c>
    </row>
  </sheetData>
  <mergeCells count="1">
    <mergeCell ref="A2:B2"/>
  </mergeCells>
  <printOptions horizontalCentered="1"/>
  <pageMargins left="0.550694444444444" right="0.550694444444444" top="0.275" bottom="0.393055555555556" header="0.590277777777778" footer="0.156944444444444"/>
  <pageSetup paperSize="9" scale="92" firstPageNumber="126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3"/>
  <sheetViews>
    <sheetView showZeros="0" topLeftCell="A208" workbookViewId="0">
      <selection activeCell="L15" sqref="L15"/>
    </sheetView>
  </sheetViews>
  <sheetFormatPr defaultColWidth="9" defaultRowHeight="13.5" outlineLevelCol="5"/>
  <cols>
    <col min="1" max="1" width="31.8833333333333" customWidth="1"/>
    <col min="2" max="5" width="11.4416666666667" customWidth="1"/>
  </cols>
  <sheetData>
    <row r="1" ht="18.75" spans="1:5">
      <c r="A1" s="217" t="s">
        <v>36</v>
      </c>
      <c r="B1" s="217"/>
      <c r="C1" s="217"/>
      <c r="D1" s="217"/>
      <c r="E1" s="217"/>
    </row>
    <row r="2" ht="25.5" spans="1:6">
      <c r="A2" s="218" t="s">
        <v>37</v>
      </c>
      <c r="B2" s="218"/>
      <c r="C2" s="218"/>
      <c r="D2" s="218"/>
      <c r="E2" s="218"/>
      <c r="F2" s="218"/>
    </row>
    <row r="3" ht="25.5" spans="1:6">
      <c r="A3" s="218"/>
      <c r="B3" s="218"/>
      <c r="C3" s="218"/>
      <c r="D3" s="218"/>
      <c r="E3" s="218"/>
      <c r="F3" s="218"/>
    </row>
    <row r="4" spans="1:6">
      <c r="A4" s="219"/>
      <c r="B4" s="219"/>
      <c r="C4" s="219"/>
      <c r="D4" s="219"/>
      <c r="E4" s="219"/>
      <c r="F4" s="220" t="s">
        <v>2</v>
      </c>
    </row>
    <row r="5" ht="28.5" spans="1:6">
      <c r="A5" s="49" t="s">
        <v>38</v>
      </c>
      <c r="B5" s="49" t="s">
        <v>4</v>
      </c>
      <c r="C5" s="49" t="s">
        <v>5</v>
      </c>
      <c r="D5" s="49" t="s">
        <v>6</v>
      </c>
      <c r="E5" s="70" t="s">
        <v>39</v>
      </c>
      <c r="F5" s="49" t="s">
        <v>8</v>
      </c>
    </row>
    <row r="6" ht="14.25" spans="1:6">
      <c r="A6" s="221" t="s">
        <v>40</v>
      </c>
      <c r="B6" s="221"/>
      <c r="C6" s="221">
        <f t="shared" ref="C6:D6" si="0">SUM(C7,C19,C28,C40,C52,C63,C74,C86,C95,C105,C120,C129,C140,C152,C162,C175,C182,C189,C198,C204,C211,C219,C226,C232,C238,C244,C250,C256)</f>
        <v>44773</v>
      </c>
      <c r="D6" s="221">
        <f t="shared" si="0"/>
        <v>44773</v>
      </c>
      <c r="E6" s="222">
        <f>IF(D6=0,0,100)</f>
        <v>100</v>
      </c>
      <c r="F6" s="223"/>
    </row>
    <row r="7" ht="14.25" spans="1:6">
      <c r="A7" s="221" t="s">
        <v>41</v>
      </c>
      <c r="B7" s="221"/>
      <c r="C7" s="221">
        <f t="shared" ref="C7:D7" si="1">SUM(C8:C18)</f>
        <v>691</v>
      </c>
      <c r="D7" s="221">
        <f t="shared" si="1"/>
        <v>691</v>
      </c>
      <c r="E7" s="222">
        <f t="shared" ref="E7:E70" si="2">IF(D7=0,0,100)</f>
        <v>100</v>
      </c>
      <c r="F7" s="224"/>
    </row>
    <row r="8" ht="14.25" spans="1:6">
      <c r="A8" s="221" t="s">
        <v>42</v>
      </c>
      <c r="B8" s="221"/>
      <c r="C8" s="221">
        <v>557</v>
      </c>
      <c r="D8" s="221">
        <v>557</v>
      </c>
      <c r="E8" s="222">
        <f t="shared" si="2"/>
        <v>100</v>
      </c>
      <c r="F8" s="224"/>
    </row>
    <row r="9" ht="14.25" spans="1:6">
      <c r="A9" s="221" t="s">
        <v>43</v>
      </c>
      <c r="B9" s="221"/>
      <c r="C9" s="221">
        <v>99</v>
      </c>
      <c r="D9" s="221">
        <v>99</v>
      </c>
      <c r="E9" s="222">
        <f t="shared" si="2"/>
        <v>100</v>
      </c>
      <c r="F9" s="224"/>
    </row>
    <row r="10" ht="14.25" spans="1:6">
      <c r="A10" s="221" t="s">
        <v>44</v>
      </c>
      <c r="B10" s="221"/>
      <c r="C10" s="221">
        <v>0</v>
      </c>
      <c r="D10" s="221">
        <v>0</v>
      </c>
      <c r="E10" s="222">
        <f t="shared" si="2"/>
        <v>0</v>
      </c>
      <c r="F10" s="224"/>
    </row>
    <row r="11" ht="14.25" spans="1:6">
      <c r="A11" s="221" t="s">
        <v>45</v>
      </c>
      <c r="B11" s="221"/>
      <c r="C11" s="221">
        <v>0</v>
      </c>
      <c r="D11" s="221">
        <v>0</v>
      </c>
      <c r="E11" s="222">
        <f t="shared" si="2"/>
        <v>0</v>
      </c>
      <c r="F11" s="224"/>
    </row>
    <row r="12" ht="14.25" spans="1:6">
      <c r="A12" s="221" t="s">
        <v>46</v>
      </c>
      <c r="B12" s="221"/>
      <c r="C12" s="221">
        <v>0</v>
      </c>
      <c r="D12" s="221">
        <v>0</v>
      </c>
      <c r="E12" s="222">
        <f t="shared" si="2"/>
        <v>0</v>
      </c>
      <c r="F12" s="224"/>
    </row>
    <row r="13" ht="14.25" spans="1:6">
      <c r="A13" s="221" t="s">
        <v>47</v>
      </c>
      <c r="B13" s="221"/>
      <c r="C13" s="221">
        <v>0</v>
      </c>
      <c r="D13" s="221">
        <v>0</v>
      </c>
      <c r="E13" s="222">
        <f t="shared" si="2"/>
        <v>0</v>
      </c>
      <c r="F13" s="224"/>
    </row>
    <row r="14" ht="14.25" spans="1:6">
      <c r="A14" s="221" t="s">
        <v>48</v>
      </c>
      <c r="B14" s="221"/>
      <c r="C14" s="221">
        <v>0</v>
      </c>
      <c r="D14" s="221">
        <v>0</v>
      </c>
      <c r="E14" s="222">
        <f t="shared" si="2"/>
        <v>0</v>
      </c>
      <c r="F14" s="224"/>
    </row>
    <row r="15" ht="14.25" spans="1:6">
      <c r="A15" s="221" t="s">
        <v>49</v>
      </c>
      <c r="B15" s="221"/>
      <c r="C15" s="221">
        <v>35</v>
      </c>
      <c r="D15" s="221">
        <v>35</v>
      </c>
      <c r="E15" s="222">
        <f t="shared" si="2"/>
        <v>100</v>
      </c>
      <c r="F15" s="224"/>
    </row>
    <row r="16" ht="14.25" spans="1:6">
      <c r="A16" s="221" t="s">
        <v>50</v>
      </c>
      <c r="B16" s="221"/>
      <c r="C16" s="221">
        <v>0</v>
      </c>
      <c r="D16" s="221">
        <v>0</v>
      </c>
      <c r="E16" s="222">
        <f t="shared" si="2"/>
        <v>0</v>
      </c>
      <c r="F16" s="224"/>
    </row>
    <row r="17" ht="14.25" spans="1:6">
      <c r="A17" s="221" t="s">
        <v>51</v>
      </c>
      <c r="B17" s="221"/>
      <c r="C17" s="221">
        <v>0</v>
      </c>
      <c r="D17" s="221">
        <v>0</v>
      </c>
      <c r="E17" s="222">
        <f t="shared" si="2"/>
        <v>0</v>
      </c>
      <c r="F17" s="223"/>
    </row>
    <row r="18" ht="14.25" spans="1:6">
      <c r="A18" s="221" t="s">
        <v>52</v>
      </c>
      <c r="B18" s="221"/>
      <c r="C18" s="221">
        <v>0</v>
      </c>
      <c r="D18" s="221">
        <v>0</v>
      </c>
      <c r="E18" s="222">
        <f t="shared" si="2"/>
        <v>0</v>
      </c>
      <c r="F18" s="223"/>
    </row>
    <row r="19" ht="14.25" spans="1:6">
      <c r="A19" s="221" t="s">
        <v>53</v>
      </c>
      <c r="B19" s="221"/>
      <c r="C19" s="221">
        <f t="shared" ref="C19:D19" si="3">SUM(C20:C27)</f>
        <v>817</v>
      </c>
      <c r="D19" s="221">
        <f t="shared" si="3"/>
        <v>817</v>
      </c>
      <c r="E19" s="222">
        <f t="shared" si="2"/>
        <v>100</v>
      </c>
      <c r="F19" s="224"/>
    </row>
    <row r="20" ht="14.25" spans="1:6">
      <c r="A20" s="221" t="s">
        <v>42</v>
      </c>
      <c r="B20" s="221"/>
      <c r="C20" s="221">
        <v>670</v>
      </c>
      <c r="D20" s="221">
        <v>670</v>
      </c>
      <c r="E20" s="222">
        <f t="shared" si="2"/>
        <v>100</v>
      </c>
      <c r="F20" s="224"/>
    </row>
    <row r="21" ht="14.25" spans="1:6">
      <c r="A21" s="221" t="s">
        <v>43</v>
      </c>
      <c r="B21" s="221"/>
      <c r="C21" s="221">
        <v>112</v>
      </c>
      <c r="D21" s="221">
        <v>112</v>
      </c>
      <c r="E21" s="222">
        <f t="shared" si="2"/>
        <v>100</v>
      </c>
      <c r="F21" s="224"/>
    </row>
    <row r="22" ht="14.25" spans="1:6">
      <c r="A22" s="221" t="s">
        <v>44</v>
      </c>
      <c r="B22" s="221"/>
      <c r="C22" s="221">
        <v>0</v>
      </c>
      <c r="D22" s="221">
        <v>0</v>
      </c>
      <c r="E22" s="222">
        <f t="shared" si="2"/>
        <v>0</v>
      </c>
      <c r="F22" s="224"/>
    </row>
    <row r="23" ht="14.25" spans="1:6">
      <c r="A23" s="221" t="s">
        <v>54</v>
      </c>
      <c r="B23" s="221"/>
      <c r="C23" s="221">
        <v>0</v>
      </c>
      <c r="D23" s="221">
        <v>0</v>
      </c>
      <c r="E23" s="222">
        <f t="shared" si="2"/>
        <v>0</v>
      </c>
      <c r="F23" s="223"/>
    </row>
    <row r="24" ht="14.25" spans="1:6">
      <c r="A24" s="221" t="s">
        <v>55</v>
      </c>
      <c r="B24" s="221"/>
      <c r="C24" s="221">
        <v>35</v>
      </c>
      <c r="D24" s="221">
        <v>35</v>
      </c>
      <c r="E24" s="222">
        <f t="shared" si="2"/>
        <v>100</v>
      </c>
      <c r="F24" s="223"/>
    </row>
    <row r="25" ht="14.25" spans="1:6">
      <c r="A25" s="221" t="s">
        <v>56</v>
      </c>
      <c r="B25" s="221"/>
      <c r="C25" s="221">
        <v>0</v>
      </c>
      <c r="D25" s="221">
        <v>0</v>
      </c>
      <c r="E25" s="222">
        <f t="shared" si="2"/>
        <v>0</v>
      </c>
      <c r="F25" s="223"/>
    </row>
    <row r="26" ht="14.25" spans="1:6">
      <c r="A26" s="221" t="s">
        <v>51</v>
      </c>
      <c r="B26" s="221"/>
      <c r="C26" s="221">
        <v>0</v>
      </c>
      <c r="D26" s="221">
        <v>0</v>
      </c>
      <c r="E26" s="222">
        <f t="shared" si="2"/>
        <v>0</v>
      </c>
      <c r="F26" s="223"/>
    </row>
    <row r="27" ht="14.25" spans="1:6">
      <c r="A27" s="221" t="s">
        <v>57</v>
      </c>
      <c r="B27" s="221"/>
      <c r="C27" s="221">
        <v>0</v>
      </c>
      <c r="D27" s="221">
        <v>0</v>
      </c>
      <c r="E27" s="222">
        <f t="shared" si="2"/>
        <v>0</v>
      </c>
      <c r="F27" s="223"/>
    </row>
    <row r="28" ht="14.25" spans="1:6">
      <c r="A28" s="221" t="s">
        <v>58</v>
      </c>
      <c r="B28" s="221"/>
      <c r="C28" s="221">
        <f t="shared" ref="C28:D28" si="4">SUM(C29:C39)</f>
        <v>22833</v>
      </c>
      <c r="D28" s="221">
        <f t="shared" si="4"/>
        <v>22833</v>
      </c>
      <c r="E28" s="222">
        <f t="shared" si="2"/>
        <v>100</v>
      </c>
      <c r="F28" s="223"/>
    </row>
    <row r="29" ht="14.25" spans="1:6">
      <c r="A29" s="221" t="s">
        <v>42</v>
      </c>
      <c r="B29" s="221"/>
      <c r="C29" s="221">
        <v>16865</v>
      </c>
      <c r="D29" s="221">
        <v>16865</v>
      </c>
      <c r="E29" s="222">
        <f t="shared" si="2"/>
        <v>100</v>
      </c>
      <c r="F29" s="224"/>
    </row>
    <row r="30" ht="14.25" spans="1:6">
      <c r="A30" s="221" t="s">
        <v>43</v>
      </c>
      <c r="B30" s="221"/>
      <c r="C30" s="221">
        <v>4987</v>
      </c>
      <c r="D30" s="221">
        <v>4987</v>
      </c>
      <c r="E30" s="222">
        <f t="shared" si="2"/>
        <v>100</v>
      </c>
      <c r="F30" s="224"/>
    </row>
    <row r="31" ht="14.25" spans="1:6">
      <c r="A31" s="221" t="s">
        <v>44</v>
      </c>
      <c r="B31" s="221"/>
      <c r="C31" s="221">
        <v>0</v>
      </c>
      <c r="D31" s="221">
        <v>0</v>
      </c>
      <c r="E31" s="222">
        <f t="shared" si="2"/>
        <v>0</v>
      </c>
      <c r="F31" s="223"/>
    </row>
    <row r="32" ht="14.25" spans="1:6">
      <c r="A32" s="221" t="s">
        <v>59</v>
      </c>
      <c r="B32" s="221"/>
      <c r="C32" s="221">
        <v>0</v>
      </c>
      <c r="D32" s="221">
        <v>0</v>
      </c>
      <c r="E32" s="222">
        <f t="shared" si="2"/>
        <v>0</v>
      </c>
      <c r="F32" s="224"/>
    </row>
    <row r="33" ht="14.25" spans="1:6">
      <c r="A33" s="221" t="s">
        <v>60</v>
      </c>
      <c r="B33" s="221"/>
      <c r="C33" s="221">
        <v>0</v>
      </c>
      <c r="D33" s="221">
        <v>0</v>
      </c>
      <c r="E33" s="222">
        <f t="shared" si="2"/>
        <v>0</v>
      </c>
      <c r="F33" s="224"/>
    </row>
    <row r="34" ht="14.25" spans="1:6">
      <c r="A34" s="221" t="s">
        <v>61</v>
      </c>
      <c r="B34" s="221"/>
      <c r="C34" s="221">
        <v>354</v>
      </c>
      <c r="D34" s="221">
        <v>354</v>
      </c>
      <c r="E34" s="222">
        <f t="shared" si="2"/>
        <v>100</v>
      </c>
      <c r="F34" s="223"/>
    </row>
    <row r="35" ht="14.25" spans="1:6">
      <c r="A35" s="221" t="s">
        <v>62</v>
      </c>
      <c r="B35" s="221"/>
      <c r="C35" s="221">
        <v>66</v>
      </c>
      <c r="D35" s="221">
        <v>66</v>
      </c>
      <c r="E35" s="222">
        <f t="shared" si="2"/>
        <v>100</v>
      </c>
      <c r="F35" s="224"/>
    </row>
    <row r="36" ht="14.25" spans="1:6">
      <c r="A36" s="221" t="s">
        <v>63</v>
      </c>
      <c r="B36" s="221"/>
      <c r="C36" s="221">
        <v>156</v>
      </c>
      <c r="D36" s="221">
        <v>156</v>
      </c>
      <c r="E36" s="222">
        <f t="shared" si="2"/>
        <v>100</v>
      </c>
      <c r="F36" s="223"/>
    </row>
    <row r="37" ht="14.25" spans="1:6">
      <c r="A37" s="221" t="s">
        <v>64</v>
      </c>
      <c r="B37" s="221"/>
      <c r="C37" s="221">
        <v>0</v>
      </c>
      <c r="D37" s="221">
        <v>0</v>
      </c>
      <c r="E37" s="222">
        <f t="shared" si="2"/>
        <v>0</v>
      </c>
      <c r="F37" s="221"/>
    </row>
    <row r="38" ht="14.25" spans="1:6">
      <c r="A38" s="221" t="s">
        <v>51</v>
      </c>
      <c r="B38" s="221"/>
      <c r="C38" s="221">
        <v>299</v>
      </c>
      <c r="D38" s="221">
        <v>299</v>
      </c>
      <c r="E38" s="222">
        <f t="shared" si="2"/>
        <v>100</v>
      </c>
      <c r="F38" s="221"/>
    </row>
    <row r="39" ht="14.25" spans="1:6">
      <c r="A39" s="221" t="s">
        <v>65</v>
      </c>
      <c r="B39" s="221"/>
      <c r="C39" s="221">
        <v>106</v>
      </c>
      <c r="D39" s="221">
        <v>106</v>
      </c>
      <c r="E39" s="222">
        <f t="shared" si="2"/>
        <v>100</v>
      </c>
      <c r="F39" s="221"/>
    </row>
    <row r="40" ht="14.25" spans="1:6">
      <c r="A40" s="221" t="s">
        <v>66</v>
      </c>
      <c r="B40" s="221"/>
      <c r="C40" s="221">
        <f t="shared" ref="C40:D40" si="5">SUM(C41:C51)</f>
        <v>982</v>
      </c>
      <c r="D40" s="221">
        <f t="shared" si="5"/>
        <v>982</v>
      </c>
      <c r="E40" s="222">
        <f t="shared" si="2"/>
        <v>100</v>
      </c>
      <c r="F40" s="221"/>
    </row>
    <row r="41" ht="14.25" spans="1:6">
      <c r="A41" s="221" t="s">
        <v>42</v>
      </c>
      <c r="B41" s="221"/>
      <c r="C41" s="221">
        <v>771</v>
      </c>
      <c r="D41" s="221">
        <v>771</v>
      </c>
      <c r="E41" s="222">
        <f t="shared" si="2"/>
        <v>100</v>
      </c>
      <c r="F41" s="221"/>
    </row>
    <row r="42" ht="14.25" spans="1:6">
      <c r="A42" s="221" t="s">
        <v>43</v>
      </c>
      <c r="B42" s="221"/>
      <c r="C42" s="221">
        <v>211</v>
      </c>
      <c r="D42" s="221">
        <v>211</v>
      </c>
      <c r="E42" s="222">
        <f t="shared" si="2"/>
        <v>100</v>
      </c>
      <c r="F42" s="221"/>
    </row>
    <row r="43" ht="14.25" spans="1:6">
      <c r="A43" s="221" t="s">
        <v>44</v>
      </c>
      <c r="B43" s="221"/>
      <c r="C43" s="221">
        <v>0</v>
      </c>
      <c r="D43" s="221">
        <v>0</v>
      </c>
      <c r="E43" s="222">
        <f t="shared" si="2"/>
        <v>0</v>
      </c>
      <c r="F43" s="221"/>
    </row>
    <row r="44" ht="14.25" spans="1:6">
      <c r="A44" s="221" t="s">
        <v>67</v>
      </c>
      <c r="B44" s="221"/>
      <c r="C44" s="221">
        <v>0</v>
      </c>
      <c r="D44" s="221">
        <v>0</v>
      </c>
      <c r="E44" s="222">
        <f t="shared" si="2"/>
        <v>0</v>
      </c>
      <c r="F44" s="221"/>
    </row>
    <row r="45" ht="14.25" spans="1:6">
      <c r="A45" s="221" t="s">
        <v>68</v>
      </c>
      <c r="B45" s="221"/>
      <c r="C45" s="221">
        <v>0</v>
      </c>
      <c r="D45" s="221">
        <v>0</v>
      </c>
      <c r="E45" s="222">
        <f t="shared" si="2"/>
        <v>0</v>
      </c>
      <c r="F45" s="221"/>
    </row>
    <row r="46" ht="14.25" spans="1:6">
      <c r="A46" s="221" t="s">
        <v>69</v>
      </c>
      <c r="B46" s="221"/>
      <c r="C46" s="221">
        <v>0</v>
      </c>
      <c r="D46" s="221">
        <v>0</v>
      </c>
      <c r="E46" s="222">
        <f t="shared" si="2"/>
        <v>0</v>
      </c>
      <c r="F46" s="221"/>
    </row>
    <row r="47" ht="14.25" spans="1:6">
      <c r="A47" s="221" t="s">
        <v>70</v>
      </c>
      <c r="B47" s="221"/>
      <c r="C47" s="221">
        <v>0</v>
      </c>
      <c r="D47" s="221">
        <v>0</v>
      </c>
      <c r="E47" s="222">
        <f t="shared" si="2"/>
        <v>0</v>
      </c>
      <c r="F47" s="221"/>
    </row>
    <row r="48" ht="14.25" spans="1:6">
      <c r="A48" s="221" t="s">
        <v>71</v>
      </c>
      <c r="B48" s="221"/>
      <c r="C48" s="221">
        <v>0</v>
      </c>
      <c r="D48" s="221">
        <v>0</v>
      </c>
      <c r="E48" s="222">
        <f t="shared" si="2"/>
        <v>0</v>
      </c>
      <c r="F48" s="221"/>
    </row>
    <row r="49" ht="14.25" spans="1:6">
      <c r="A49" s="221" t="s">
        <v>72</v>
      </c>
      <c r="B49" s="221"/>
      <c r="C49" s="221">
        <v>0</v>
      </c>
      <c r="D49" s="221">
        <v>0</v>
      </c>
      <c r="E49" s="222">
        <f t="shared" si="2"/>
        <v>0</v>
      </c>
      <c r="F49" s="221"/>
    </row>
    <row r="50" ht="14.25" spans="1:6">
      <c r="A50" s="221" t="s">
        <v>51</v>
      </c>
      <c r="B50" s="221"/>
      <c r="C50" s="221">
        <v>0</v>
      </c>
      <c r="D50" s="221">
        <v>0</v>
      </c>
      <c r="E50" s="222">
        <f t="shared" si="2"/>
        <v>0</v>
      </c>
      <c r="F50" s="221"/>
    </row>
    <row r="51" ht="14.25" spans="1:6">
      <c r="A51" s="221" t="s">
        <v>73</v>
      </c>
      <c r="B51" s="221"/>
      <c r="C51" s="221">
        <v>0</v>
      </c>
      <c r="D51" s="221">
        <v>0</v>
      </c>
      <c r="E51" s="222">
        <f t="shared" si="2"/>
        <v>0</v>
      </c>
      <c r="F51" s="221"/>
    </row>
    <row r="52" ht="14.25" spans="1:6">
      <c r="A52" s="221" t="s">
        <v>74</v>
      </c>
      <c r="B52" s="221"/>
      <c r="C52" s="221">
        <f t="shared" ref="C52:D52" si="6">SUM(C53:C62)</f>
        <v>625</v>
      </c>
      <c r="D52" s="221">
        <f t="shared" si="6"/>
        <v>625</v>
      </c>
      <c r="E52" s="222">
        <f t="shared" si="2"/>
        <v>100</v>
      </c>
      <c r="F52" s="221"/>
    </row>
    <row r="53" ht="14.25" spans="1:6">
      <c r="A53" s="221" t="s">
        <v>42</v>
      </c>
      <c r="B53" s="221"/>
      <c r="C53" s="221">
        <v>294</v>
      </c>
      <c r="D53" s="221">
        <v>294</v>
      </c>
      <c r="E53" s="222">
        <f t="shared" si="2"/>
        <v>100</v>
      </c>
      <c r="F53" s="221"/>
    </row>
    <row r="54" ht="14.25" spans="1:6">
      <c r="A54" s="221" t="s">
        <v>43</v>
      </c>
      <c r="B54" s="221"/>
      <c r="C54" s="221">
        <v>266</v>
      </c>
      <c r="D54" s="221">
        <v>266</v>
      </c>
      <c r="E54" s="222">
        <f t="shared" si="2"/>
        <v>100</v>
      </c>
      <c r="F54" s="221"/>
    </row>
    <row r="55" ht="14.25" spans="1:6">
      <c r="A55" s="221" t="s">
        <v>44</v>
      </c>
      <c r="B55" s="221"/>
      <c r="C55" s="221">
        <v>0</v>
      </c>
      <c r="D55" s="221">
        <v>0</v>
      </c>
      <c r="E55" s="222">
        <f t="shared" si="2"/>
        <v>0</v>
      </c>
      <c r="F55" s="221"/>
    </row>
    <row r="56" ht="14.25" spans="1:6">
      <c r="A56" s="221" t="s">
        <v>75</v>
      </c>
      <c r="B56" s="221"/>
      <c r="C56" s="221">
        <v>0</v>
      </c>
      <c r="D56" s="221">
        <v>0</v>
      </c>
      <c r="E56" s="222">
        <f t="shared" si="2"/>
        <v>0</v>
      </c>
      <c r="F56" s="221"/>
    </row>
    <row r="57" ht="14.25" spans="1:6">
      <c r="A57" s="221" t="s">
        <v>76</v>
      </c>
      <c r="B57" s="221"/>
      <c r="C57" s="221">
        <v>0</v>
      </c>
      <c r="D57" s="221">
        <v>0</v>
      </c>
      <c r="E57" s="222">
        <f t="shared" si="2"/>
        <v>0</v>
      </c>
      <c r="F57" s="221"/>
    </row>
    <row r="58" ht="14.25" spans="1:6">
      <c r="A58" s="221" t="s">
        <v>77</v>
      </c>
      <c r="B58" s="221"/>
      <c r="C58" s="221">
        <v>0</v>
      </c>
      <c r="D58" s="221">
        <v>0</v>
      </c>
      <c r="E58" s="222">
        <f t="shared" si="2"/>
        <v>0</v>
      </c>
      <c r="F58" s="221"/>
    </row>
    <row r="59" ht="14.25" spans="1:6">
      <c r="A59" s="221" t="s">
        <v>78</v>
      </c>
      <c r="B59" s="221"/>
      <c r="C59" s="221">
        <v>20</v>
      </c>
      <c r="D59" s="221">
        <v>20</v>
      </c>
      <c r="E59" s="222">
        <f t="shared" si="2"/>
        <v>100</v>
      </c>
      <c r="F59" s="221"/>
    </row>
    <row r="60" ht="14.25" spans="1:6">
      <c r="A60" s="221" t="s">
        <v>79</v>
      </c>
      <c r="B60" s="221"/>
      <c r="C60" s="221">
        <v>0</v>
      </c>
      <c r="D60" s="221">
        <v>0</v>
      </c>
      <c r="E60" s="222">
        <f t="shared" si="2"/>
        <v>0</v>
      </c>
      <c r="F60" s="221"/>
    </row>
    <row r="61" ht="14.25" spans="1:6">
      <c r="A61" s="221" t="s">
        <v>51</v>
      </c>
      <c r="B61" s="221"/>
      <c r="C61" s="221">
        <v>45</v>
      </c>
      <c r="D61" s="221">
        <v>45</v>
      </c>
      <c r="E61" s="222">
        <f t="shared" si="2"/>
        <v>100</v>
      </c>
      <c r="F61" s="221"/>
    </row>
    <row r="62" ht="14.25" spans="1:6">
      <c r="A62" s="221" t="s">
        <v>80</v>
      </c>
      <c r="B62" s="221"/>
      <c r="C62" s="221">
        <v>0</v>
      </c>
      <c r="D62" s="221">
        <v>0</v>
      </c>
      <c r="E62" s="222">
        <f t="shared" si="2"/>
        <v>0</v>
      </c>
      <c r="F62" s="221"/>
    </row>
    <row r="63" ht="14.25" spans="1:6">
      <c r="A63" s="221" t="s">
        <v>81</v>
      </c>
      <c r="B63" s="221"/>
      <c r="C63" s="221">
        <f t="shared" ref="C63:D63" si="7">SUM(C64:C73)</f>
        <v>5874</v>
      </c>
      <c r="D63" s="221">
        <f t="shared" si="7"/>
        <v>5874</v>
      </c>
      <c r="E63" s="222">
        <f t="shared" si="2"/>
        <v>100</v>
      </c>
      <c r="F63" s="221"/>
    </row>
    <row r="64" ht="14.25" spans="1:6">
      <c r="A64" s="221" t="s">
        <v>42</v>
      </c>
      <c r="B64" s="221"/>
      <c r="C64" s="221">
        <v>3593</v>
      </c>
      <c r="D64" s="221">
        <v>3593</v>
      </c>
      <c r="E64" s="222">
        <f t="shared" si="2"/>
        <v>100</v>
      </c>
      <c r="F64" s="221"/>
    </row>
    <row r="65" ht="14.25" spans="1:6">
      <c r="A65" s="221" t="s">
        <v>43</v>
      </c>
      <c r="B65" s="221"/>
      <c r="C65" s="221">
        <v>1443</v>
      </c>
      <c r="D65" s="221">
        <v>1443</v>
      </c>
      <c r="E65" s="222">
        <f t="shared" si="2"/>
        <v>100</v>
      </c>
      <c r="F65" s="221"/>
    </row>
    <row r="66" ht="14.25" spans="1:6">
      <c r="A66" s="221" t="s">
        <v>44</v>
      </c>
      <c r="B66" s="221"/>
      <c r="C66" s="221">
        <v>0</v>
      </c>
      <c r="D66" s="221">
        <v>0</v>
      </c>
      <c r="E66" s="222">
        <f t="shared" si="2"/>
        <v>0</v>
      </c>
      <c r="F66" s="221"/>
    </row>
    <row r="67" ht="14.25" spans="1:6">
      <c r="A67" s="221" t="s">
        <v>82</v>
      </c>
      <c r="B67" s="221"/>
      <c r="C67" s="221">
        <v>0</v>
      </c>
      <c r="D67" s="221">
        <v>0</v>
      </c>
      <c r="E67" s="222">
        <f t="shared" si="2"/>
        <v>0</v>
      </c>
      <c r="F67" s="221"/>
    </row>
    <row r="68" ht="14.25" spans="1:6">
      <c r="A68" s="221" t="s">
        <v>83</v>
      </c>
      <c r="B68" s="221"/>
      <c r="C68" s="221">
        <v>5</v>
      </c>
      <c r="D68" s="221">
        <v>5</v>
      </c>
      <c r="E68" s="222">
        <f t="shared" si="2"/>
        <v>100</v>
      </c>
      <c r="F68" s="221"/>
    </row>
    <row r="69" ht="14.25" spans="1:6">
      <c r="A69" s="221" t="s">
        <v>84</v>
      </c>
      <c r="B69" s="221"/>
      <c r="C69" s="221">
        <v>0</v>
      </c>
      <c r="D69" s="221">
        <v>0</v>
      </c>
      <c r="E69" s="222">
        <f t="shared" si="2"/>
        <v>0</v>
      </c>
      <c r="F69" s="221"/>
    </row>
    <row r="70" ht="14.25" spans="1:6">
      <c r="A70" s="221" t="s">
        <v>85</v>
      </c>
      <c r="B70" s="221"/>
      <c r="C70" s="221">
        <v>95</v>
      </c>
      <c r="D70" s="221">
        <v>95</v>
      </c>
      <c r="E70" s="222">
        <f t="shared" si="2"/>
        <v>100</v>
      </c>
      <c r="F70" s="221"/>
    </row>
    <row r="71" ht="14.25" spans="1:6">
      <c r="A71" s="221" t="s">
        <v>86</v>
      </c>
      <c r="B71" s="221"/>
      <c r="C71" s="221">
        <v>0</v>
      </c>
      <c r="D71" s="221">
        <v>0</v>
      </c>
      <c r="E71" s="222">
        <f t="shared" ref="E71:E134" si="8">IF(D71=0,0,100)</f>
        <v>0</v>
      </c>
      <c r="F71" s="221"/>
    </row>
    <row r="72" ht="14.25" spans="1:6">
      <c r="A72" s="221" t="s">
        <v>51</v>
      </c>
      <c r="B72" s="221"/>
      <c r="C72" s="221">
        <v>677</v>
      </c>
      <c r="D72" s="221">
        <v>677</v>
      </c>
      <c r="E72" s="222">
        <f t="shared" si="8"/>
        <v>100</v>
      </c>
      <c r="F72" s="221"/>
    </row>
    <row r="73" ht="14.25" spans="1:6">
      <c r="A73" s="221" t="s">
        <v>87</v>
      </c>
      <c r="B73" s="221"/>
      <c r="C73" s="221">
        <v>61</v>
      </c>
      <c r="D73" s="221">
        <v>61</v>
      </c>
      <c r="E73" s="222">
        <f t="shared" si="8"/>
        <v>100</v>
      </c>
      <c r="F73" s="221"/>
    </row>
    <row r="74" ht="14.25" spans="1:6">
      <c r="A74" s="221" t="s">
        <v>88</v>
      </c>
      <c r="B74" s="221"/>
      <c r="C74" s="221">
        <f t="shared" ref="C74:D74" si="9">SUM(C75:C85)</f>
        <v>0</v>
      </c>
      <c r="D74" s="221">
        <f t="shared" si="9"/>
        <v>0</v>
      </c>
      <c r="E74" s="222">
        <f t="shared" si="8"/>
        <v>0</v>
      </c>
      <c r="F74" s="221"/>
    </row>
    <row r="75" ht="14.25" spans="1:6">
      <c r="A75" s="221" t="s">
        <v>42</v>
      </c>
      <c r="B75" s="221"/>
      <c r="C75" s="221">
        <v>0</v>
      </c>
      <c r="D75" s="221">
        <v>0</v>
      </c>
      <c r="E75" s="222">
        <f t="shared" si="8"/>
        <v>0</v>
      </c>
      <c r="F75" s="221"/>
    </row>
    <row r="76" ht="14.25" spans="1:6">
      <c r="A76" s="221" t="s">
        <v>43</v>
      </c>
      <c r="B76" s="221"/>
      <c r="C76" s="221">
        <v>0</v>
      </c>
      <c r="D76" s="221">
        <v>0</v>
      </c>
      <c r="E76" s="222">
        <f t="shared" si="8"/>
        <v>0</v>
      </c>
      <c r="F76" s="221"/>
    </row>
    <row r="77" ht="14.25" spans="1:6">
      <c r="A77" s="221" t="s">
        <v>44</v>
      </c>
      <c r="B77" s="221"/>
      <c r="C77" s="221">
        <v>0</v>
      </c>
      <c r="D77" s="221">
        <v>0</v>
      </c>
      <c r="E77" s="222">
        <f t="shared" si="8"/>
        <v>0</v>
      </c>
      <c r="F77" s="221"/>
    </row>
    <row r="78" ht="14.25" spans="1:6">
      <c r="A78" s="221" t="s">
        <v>89</v>
      </c>
      <c r="B78" s="221"/>
      <c r="C78" s="221">
        <v>0</v>
      </c>
      <c r="D78" s="221">
        <v>0</v>
      </c>
      <c r="E78" s="222">
        <f t="shared" si="8"/>
        <v>0</v>
      </c>
      <c r="F78" s="221"/>
    </row>
    <row r="79" ht="14.25" spans="1:6">
      <c r="A79" s="221" t="s">
        <v>90</v>
      </c>
      <c r="B79" s="221"/>
      <c r="C79" s="221">
        <v>0</v>
      </c>
      <c r="D79" s="221">
        <v>0</v>
      </c>
      <c r="E79" s="222">
        <f t="shared" si="8"/>
        <v>0</v>
      </c>
      <c r="F79" s="221"/>
    </row>
    <row r="80" ht="14.25" spans="1:6">
      <c r="A80" s="221" t="s">
        <v>91</v>
      </c>
      <c r="B80" s="221"/>
      <c r="C80" s="221">
        <v>0</v>
      </c>
      <c r="D80" s="221">
        <v>0</v>
      </c>
      <c r="E80" s="222">
        <f t="shared" si="8"/>
        <v>0</v>
      </c>
      <c r="F80" s="221"/>
    </row>
    <row r="81" ht="14.25" spans="1:6">
      <c r="A81" s="221" t="s">
        <v>92</v>
      </c>
      <c r="B81" s="221"/>
      <c r="C81" s="221">
        <v>0</v>
      </c>
      <c r="D81" s="221">
        <v>0</v>
      </c>
      <c r="E81" s="222">
        <f t="shared" si="8"/>
        <v>0</v>
      </c>
      <c r="F81" s="221"/>
    </row>
    <row r="82" ht="14.25" spans="1:6">
      <c r="A82" s="221" t="s">
        <v>93</v>
      </c>
      <c r="B82" s="221"/>
      <c r="C82" s="221">
        <v>0</v>
      </c>
      <c r="D82" s="221">
        <v>0</v>
      </c>
      <c r="E82" s="222">
        <f t="shared" si="8"/>
        <v>0</v>
      </c>
      <c r="F82" s="221"/>
    </row>
    <row r="83" ht="14.25" spans="1:6">
      <c r="A83" s="221" t="s">
        <v>85</v>
      </c>
      <c r="B83" s="221"/>
      <c r="C83" s="221">
        <v>0</v>
      </c>
      <c r="D83" s="221">
        <v>0</v>
      </c>
      <c r="E83" s="222">
        <f t="shared" si="8"/>
        <v>0</v>
      </c>
      <c r="F83" s="221"/>
    </row>
    <row r="84" ht="14.25" spans="1:6">
      <c r="A84" s="221" t="s">
        <v>51</v>
      </c>
      <c r="B84" s="221"/>
      <c r="C84" s="221">
        <v>0</v>
      </c>
      <c r="D84" s="221">
        <v>0</v>
      </c>
      <c r="E84" s="222">
        <f t="shared" si="8"/>
        <v>0</v>
      </c>
      <c r="F84" s="221"/>
    </row>
    <row r="85" ht="14.25" spans="1:6">
      <c r="A85" s="221" t="s">
        <v>94</v>
      </c>
      <c r="B85" s="221"/>
      <c r="C85" s="221">
        <v>0</v>
      </c>
      <c r="D85" s="221">
        <v>0</v>
      </c>
      <c r="E85" s="222">
        <f t="shared" si="8"/>
        <v>0</v>
      </c>
      <c r="F85" s="221"/>
    </row>
    <row r="86" ht="14.25" spans="1:6">
      <c r="A86" s="221" t="s">
        <v>95</v>
      </c>
      <c r="B86" s="221"/>
      <c r="C86" s="221">
        <f t="shared" ref="C86:D86" si="10">SUM(C87:C94)</f>
        <v>660</v>
      </c>
      <c r="D86" s="221">
        <f t="shared" si="10"/>
        <v>660</v>
      </c>
      <c r="E86" s="222">
        <f t="shared" si="8"/>
        <v>100</v>
      </c>
      <c r="F86" s="221"/>
    </row>
    <row r="87" ht="14.25" spans="1:6">
      <c r="A87" s="221" t="s">
        <v>42</v>
      </c>
      <c r="B87" s="221"/>
      <c r="C87" s="221">
        <v>343</v>
      </c>
      <c r="D87" s="221">
        <v>343</v>
      </c>
      <c r="E87" s="222">
        <f t="shared" si="8"/>
        <v>100</v>
      </c>
      <c r="F87" s="221"/>
    </row>
    <row r="88" ht="14.25" spans="1:6">
      <c r="A88" s="221" t="s">
        <v>43</v>
      </c>
      <c r="B88" s="221"/>
      <c r="C88" s="221">
        <v>287</v>
      </c>
      <c r="D88" s="221">
        <v>287</v>
      </c>
      <c r="E88" s="222">
        <f t="shared" si="8"/>
        <v>100</v>
      </c>
      <c r="F88" s="221"/>
    </row>
    <row r="89" ht="14.25" spans="1:6">
      <c r="A89" s="221" t="s">
        <v>44</v>
      </c>
      <c r="B89" s="221"/>
      <c r="C89" s="221">
        <v>0</v>
      </c>
      <c r="D89" s="221">
        <v>0</v>
      </c>
      <c r="E89" s="222">
        <f t="shared" si="8"/>
        <v>0</v>
      </c>
      <c r="F89" s="221"/>
    </row>
    <row r="90" ht="14.25" spans="1:6">
      <c r="A90" s="221" t="s">
        <v>96</v>
      </c>
      <c r="B90" s="221"/>
      <c r="C90" s="221">
        <v>20</v>
      </c>
      <c r="D90" s="221">
        <v>20</v>
      </c>
      <c r="E90" s="222">
        <f t="shared" si="8"/>
        <v>100</v>
      </c>
      <c r="F90" s="221"/>
    </row>
    <row r="91" ht="14.25" spans="1:6">
      <c r="A91" s="221" t="s">
        <v>97</v>
      </c>
      <c r="B91" s="221"/>
      <c r="C91" s="221">
        <v>0</v>
      </c>
      <c r="D91" s="221">
        <v>0</v>
      </c>
      <c r="E91" s="222">
        <f t="shared" si="8"/>
        <v>0</v>
      </c>
      <c r="F91" s="221"/>
    </row>
    <row r="92" ht="14.25" spans="1:6">
      <c r="A92" s="221" t="s">
        <v>85</v>
      </c>
      <c r="B92" s="221"/>
      <c r="C92" s="221">
        <v>10</v>
      </c>
      <c r="D92" s="221">
        <v>10</v>
      </c>
      <c r="E92" s="222">
        <f t="shared" si="8"/>
        <v>100</v>
      </c>
      <c r="F92" s="221"/>
    </row>
    <row r="93" ht="14.25" spans="1:6">
      <c r="A93" s="221" t="s">
        <v>51</v>
      </c>
      <c r="B93" s="221"/>
      <c r="C93" s="221">
        <v>0</v>
      </c>
      <c r="D93" s="221">
        <v>0</v>
      </c>
      <c r="E93" s="222">
        <f t="shared" si="8"/>
        <v>0</v>
      </c>
      <c r="F93" s="221"/>
    </row>
    <row r="94" ht="14.25" spans="1:6">
      <c r="A94" s="221" t="s">
        <v>98</v>
      </c>
      <c r="B94" s="221"/>
      <c r="C94" s="221">
        <v>0</v>
      </c>
      <c r="D94" s="221">
        <v>0</v>
      </c>
      <c r="E94" s="222">
        <f t="shared" si="8"/>
        <v>0</v>
      </c>
      <c r="F94" s="221"/>
    </row>
    <row r="95" ht="14.25" spans="1:6">
      <c r="A95" s="221" t="s">
        <v>99</v>
      </c>
      <c r="B95" s="221"/>
      <c r="C95" s="221">
        <f t="shared" ref="C95:D95" si="11">SUM(C96:C104)</f>
        <v>0</v>
      </c>
      <c r="D95" s="221">
        <f t="shared" si="11"/>
        <v>0</v>
      </c>
      <c r="E95" s="222">
        <f t="shared" si="8"/>
        <v>0</v>
      </c>
      <c r="F95" s="221"/>
    </row>
    <row r="96" ht="14.25" spans="1:6">
      <c r="A96" s="221" t="s">
        <v>42</v>
      </c>
      <c r="B96" s="221"/>
      <c r="C96" s="221">
        <v>0</v>
      </c>
      <c r="D96" s="221">
        <v>0</v>
      </c>
      <c r="E96" s="222">
        <f t="shared" si="8"/>
        <v>0</v>
      </c>
      <c r="F96" s="221"/>
    </row>
    <row r="97" ht="14.25" spans="1:6">
      <c r="A97" s="221" t="s">
        <v>43</v>
      </c>
      <c r="B97" s="221"/>
      <c r="C97" s="221">
        <v>0</v>
      </c>
      <c r="D97" s="221">
        <v>0</v>
      </c>
      <c r="E97" s="222">
        <f t="shared" si="8"/>
        <v>0</v>
      </c>
      <c r="F97" s="221"/>
    </row>
    <row r="98" ht="14.25" spans="1:6">
      <c r="A98" s="221" t="s">
        <v>44</v>
      </c>
      <c r="B98" s="221"/>
      <c r="C98" s="221">
        <v>0</v>
      </c>
      <c r="D98" s="221">
        <v>0</v>
      </c>
      <c r="E98" s="222">
        <f t="shared" si="8"/>
        <v>0</v>
      </c>
      <c r="F98" s="221"/>
    </row>
    <row r="99" ht="14.25" spans="1:6">
      <c r="A99" s="221" t="s">
        <v>100</v>
      </c>
      <c r="B99" s="221"/>
      <c r="C99" s="221">
        <v>0</v>
      </c>
      <c r="D99" s="221">
        <v>0</v>
      </c>
      <c r="E99" s="222">
        <f t="shared" si="8"/>
        <v>0</v>
      </c>
      <c r="F99" s="221"/>
    </row>
    <row r="100" ht="14.25" spans="1:6">
      <c r="A100" s="221" t="s">
        <v>101</v>
      </c>
      <c r="B100" s="221"/>
      <c r="C100" s="221">
        <v>0</v>
      </c>
      <c r="D100" s="221">
        <v>0</v>
      </c>
      <c r="E100" s="222">
        <f t="shared" si="8"/>
        <v>0</v>
      </c>
      <c r="F100" s="221"/>
    </row>
    <row r="101" ht="14.25" spans="1:6">
      <c r="A101" s="221" t="s">
        <v>102</v>
      </c>
      <c r="B101" s="221"/>
      <c r="C101" s="221">
        <v>0</v>
      </c>
      <c r="D101" s="221">
        <v>0</v>
      </c>
      <c r="E101" s="222">
        <f t="shared" si="8"/>
        <v>0</v>
      </c>
      <c r="F101" s="221"/>
    </row>
    <row r="102" ht="14.25" spans="1:6">
      <c r="A102" s="221" t="s">
        <v>85</v>
      </c>
      <c r="B102" s="221"/>
      <c r="C102" s="221">
        <v>0</v>
      </c>
      <c r="D102" s="221">
        <v>0</v>
      </c>
      <c r="E102" s="222">
        <f t="shared" si="8"/>
        <v>0</v>
      </c>
      <c r="F102" s="221"/>
    </row>
    <row r="103" ht="14.25" spans="1:6">
      <c r="A103" s="221" t="s">
        <v>51</v>
      </c>
      <c r="B103" s="221"/>
      <c r="C103" s="221">
        <v>0</v>
      </c>
      <c r="D103" s="221">
        <v>0</v>
      </c>
      <c r="E103" s="222">
        <f t="shared" si="8"/>
        <v>0</v>
      </c>
      <c r="F103" s="221"/>
    </row>
    <row r="104" ht="14.25" spans="1:6">
      <c r="A104" s="221" t="s">
        <v>103</v>
      </c>
      <c r="B104" s="221"/>
      <c r="C104" s="221">
        <v>0</v>
      </c>
      <c r="D104" s="221">
        <v>0</v>
      </c>
      <c r="E104" s="222">
        <f t="shared" si="8"/>
        <v>0</v>
      </c>
      <c r="F104" s="221"/>
    </row>
    <row r="105" ht="14.25" spans="1:6">
      <c r="A105" s="221" t="s">
        <v>104</v>
      </c>
      <c r="B105" s="221"/>
      <c r="C105" s="221">
        <f t="shared" ref="C105:D105" si="12">SUM(C106:C119)</f>
        <v>168</v>
      </c>
      <c r="D105" s="221">
        <f t="shared" si="12"/>
        <v>168</v>
      </c>
      <c r="E105" s="222">
        <f t="shared" si="8"/>
        <v>100</v>
      </c>
      <c r="F105" s="221"/>
    </row>
    <row r="106" ht="14.25" spans="1:6">
      <c r="A106" s="221" t="s">
        <v>42</v>
      </c>
      <c r="B106" s="221"/>
      <c r="C106" s="221">
        <v>77</v>
      </c>
      <c r="D106" s="221">
        <v>77</v>
      </c>
      <c r="E106" s="222">
        <f t="shared" si="8"/>
        <v>100</v>
      </c>
      <c r="F106" s="221"/>
    </row>
    <row r="107" ht="14.25" spans="1:6">
      <c r="A107" s="221" t="s">
        <v>43</v>
      </c>
      <c r="B107" s="221"/>
      <c r="C107" s="221">
        <v>17</v>
      </c>
      <c r="D107" s="221">
        <v>17</v>
      </c>
      <c r="E107" s="222">
        <f t="shared" si="8"/>
        <v>100</v>
      </c>
      <c r="F107" s="221"/>
    </row>
    <row r="108" ht="14.25" spans="1:6">
      <c r="A108" s="221" t="s">
        <v>44</v>
      </c>
      <c r="B108" s="221"/>
      <c r="C108" s="221">
        <v>0</v>
      </c>
      <c r="D108" s="221">
        <v>0</v>
      </c>
      <c r="E108" s="222">
        <f t="shared" si="8"/>
        <v>0</v>
      </c>
      <c r="F108" s="221"/>
    </row>
    <row r="109" ht="14.25" spans="1:6">
      <c r="A109" s="221" t="s">
        <v>105</v>
      </c>
      <c r="B109" s="221"/>
      <c r="C109" s="221">
        <v>0</v>
      </c>
      <c r="D109" s="221">
        <v>0</v>
      </c>
      <c r="E109" s="222">
        <f t="shared" si="8"/>
        <v>0</v>
      </c>
      <c r="F109" s="221"/>
    </row>
    <row r="110" ht="14.25" spans="1:6">
      <c r="A110" s="221" t="s">
        <v>106</v>
      </c>
      <c r="B110" s="221"/>
      <c r="C110" s="221">
        <v>0</v>
      </c>
      <c r="D110" s="221">
        <v>0</v>
      </c>
      <c r="E110" s="222">
        <f t="shared" si="8"/>
        <v>0</v>
      </c>
      <c r="F110" s="221"/>
    </row>
    <row r="111" ht="14.25" spans="1:6">
      <c r="A111" s="221" t="s">
        <v>107</v>
      </c>
      <c r="B111" s="221"/>
      <c r="C111" s="221">
        <v>6</v>
      </c>
      <c r="D111" s="221">
        <v>6</v>
      </c>
      <c r="E111" s="222">
        <f t="shared" si="8"/>
        <v>100</v>
      </c>
      <c r="F111" s="221"/>
    </row>
    <row r="112" ht="14.25" spans="1:6">
      <c r="A112" s="221" t="s">
        <v>108</v>
      </c>
      <c r="B112" s="221"/>
      <c r="C112" s="221">
        <v>0</v>
      </c>
      <c r="D112" s="221">
        <v>0</v>
      </c>
      <c r="E112" s="222">
        <f t="shared" si="8"/>
        <v>0</v>
      </c>
      <c r="F112" s="221"/>
    </row>
    <row r="113" ht="14.25" spans="1:6">
      <c r="A113" s="221" t="s">
        <v>109</v>
      </c>
      <c r="B113" s="221"/>
      <c r="C113" s="221">
        <v>0</v>
      </c>
      <c r="D113" s="221">
        <v>0</v>
      </c>
      <c r="E113" s="222">
        <f t="shared" si="8"/>
        <v>0</v>
      </c>
      <c r="F113" s="221"/>
    </row>
    <row r="114" ht="14.25" spans="1:6">
      <c r="A114" s="221" t="s">
        <v>110</v>
      </c>
      <c r="B114" s="221"/>
      <c r="C114" s="221">
        <v>0</v>
      </c>
      <c r="D114" s="221">
        <v>0</v>
      </c>
      <c r="E114" s="222">
        <f t="shared" si="8"/>
        <v>0</v>
      </c>
      <c r="F114" s="221"/>
    </row>
    <row r="115" ht="14.25" spans="1:6">
      <c r="A115" s="221" t="s">
        <v>111</v>
      </c>
      <c r="B115" s="221"/>
      <c r="C115" s="221">
        <v>0</v>
      </c>
      <c r="D115" s="221">
        <v>0</v>
      </c>
      <c r="E115" s="222">
        <f t="shared" si="8"/>
        <v>0</v>
      </c>
      <c r="F115" s="221"/>
    </row>
    <row r="116" ht="14.25" spans="1:6">
      <c r="A116" s="221" t="s">
        <v>112</v>
      </c>
      <c r="B116" s="221"/>
      <c r="C116" s="221">
        <v>0</v>
      </c>
      <c r="D116" s="221">
        <v>0</v>
      </c>
      <c r="E116" s="222">
        <f t="shared" si="8"/>
        <v>0</v>
      </c>
      <c r="F116" s="221"/>
    </row>
    <row r="117" ht="14.25" spans="1:6">
      <c r="A117" s="221" t="s">
        <v>113</v>
      </c>
      <c r="B117" s="221"/>
      <c r="C117" s="221">
        <v>0</v>
      </c>
      <c r="D117" s="221">
        <v>0</v>
      </c>
      <c r="E117" s="222">
        <f t="shared" si="8"/>
        <v>0</v>
      </c>
      <c r="F117" s="221"/>
    </row>
    <row r="118" ht="14.25" spans="1:6">
      <c r="A118" s="221" t="s">
        <v>51</v>
      </c>
      <c r="B118" s="221"/>
      <c r="C118" s="221">
        <v>0</v>
      </c>
      <c r="D118" s="221">
        <v>0</v>
      </c>
      <c r="E118" s="222">
        <f t="shared" si="8"/>
        <v>0</v>
      </c>
      <c r="F118" s="221"/>
    </row>
    <row r="119" ht="14.25" spans="1:6">
      <c r="A119" s="221" t="s">
        <v>114</v>
      </c>
      <c r="B119" s="221"/>
      <c r="C119" s="221">
        <v>68</v>
      </c>
      <c r="D119" s="221">
        <v>68</v>
      </c>
      <c r="E119" s="222">
        <f t="shared" si="8"/>
        <v>100</v>
      </c>
      <c r="F119" s="221"/>
    </row>
    <row r="120" ht="14.25" spans="1:6">
      <c r="A120" s="221" t="s">
        <v>115</v>
      </c>
      <c r="B120" s="221"/>
      <c r="C120" s="221">
        <f t="shared" ref="C120:D120" si="13">SUM(C121:C128)</f>
        <v>982</v>
      </c>
      <c r="D120" s="221">
        <f t="shared" si="13"/>
        <v>982</v>
      </c>
      <c r="E120" s="222">
        <f t="shared" si="8"/>
        <v>100</v>
      </c>
      <c r="F120" s="221"/>
    </row>
    <row r="121" ht="14.25" spans="1:6">
      <c r="A121" s="221" t="s">
        <v>42</v>
      </c>
      <c r="B121" s="221"/>
      <c r="C121" s="221">
        <v>509</v>
      </c>
      <c r="D121" s="221">
        <v>509</v>
      </c>
      <c r="E121" s="222">
        <f t="shared" si="8"/>
        <v>100</v>
      </c>
      <c r="F121" s="221"/>
    </row>
    <row r="122" ht="14.25" spans="1:6">
      <c r="A122" s="221" t="s">
        <v>43</v>
      </c>
      <c r="B122" s="221"/>
      <c r="C122" s="221">
        <v>316</v>
      </c>
      <c r="D122" s="221">
        <v>316</v>
      </c>
      <c r="E122" s="222">
        <f t="shared" si="8"/>
        <v>100</v>
      </c>
      <c r="F122" s="221"/>
    </row>
    <row r="123" ht="14.25" spans="1:6">
      <c r="A123" s="221" t="s">
        <v>44</v>
      </c>
      <c r="B123" s="221"/>
      <c r="C123" s="221">
        <v>0</v>
      </c>
      <c r="D123" s="221">
        <v>0</v>
      </c>
      <c r="E123" s="222">
        <f t="shared" si="8"/>
        <v>0</v>
      </c>
      <c r="F123" s="221"/>
    </row>
    <row r="124" ht="14.25" spans="1:6">
      <c r="A124" s="221" t="s">
        <v>116</v>
      </c>
      <c r="B124" s="221"/>
      <c r="C124" s="221">
        <v>100</v>
      </c>
      <c r="D124" s="221">
        <v>100</v>
      </c>
      <c r="E124" s="222">
        <f t="shared" si="8"/>
        <v>100</v>
      </c>
      <c r="F124" s="221"/>
    </row>
    <row r="125" ht="14.25" spans="1:6">
      <c r="A125" s="221" t="s">
        <v>117</v>
      </c>
      <c r="B125" s="221"/>
      <c r="C125" s="221">
        <v>0</v>
      </c>
      <c r="D125" s="221">
        <v>0</v>
      </c>
      <c r="E125" s="222">
        <f t="shared" si="8"/>
        <v>0</v>
      </c>
      <c r="F125" s="221"/>
    </row>
    <row r="126" ht="14.25" spans="1:6">
      <c r="A126" s="221" t="s">
        <v>118</v>
      </c>
      <c r="B126" s="221"/>
      <c r="C126" s="221">
        <v>0</v>
      </c>
      <c r="D126" s="221">
        <v>0</v>
      </c>
      <c r="E126" s="222">
        <f t="shared" si="8"/>
        <v>0</v>
      </c>
      <c r="F126" s="221"/>
    </row>
    <row r="127" ht="14.25" spans="1:6">
      <c r="A127" s="221" t="s">
        <v>51</v>
      </c>
      <c r="B127" s="221"/>
      <c r="C127" s="221">
        <v>0</v>
      </c>
      <c r="D127" s="221">
        <v>0</v>
      </c>
      <c r="E127" s="222">
        <f t="shared" si="8"/>
        <v>0</v>
      </c>
      <c r="F127" s="221"/>
    </row>
    <row r="128" ht="14.25" spans="1:6">
      <c r="A128" s="221" t="s">
        <v>119</v>
      </c>
      <c r="B128" s="221"/>
      <c r="C128" s="221">
        <v>57</v>
      </c>
      <c r="D128" s="221">
        <v>57</v>
      </c>
      <c r="E128" s="222">
        <f t="shared" si="8"/>
        <v>100</v>
      </c>
      <c r="F128" s="221"/>
    </row>
    <row r="129" ht="14.25" spans="1:6">
      <c r="A129" s="221" t="s">
        <v>120</v>
      </c>
      <c r="B129" s="221"/>
      <c r="C129" s="221">
        <f t="shared" ref="C129:D129" si="14">SUM(C130:C139)</f>
        <v>2376</v>
      </c>
      <c r="D129" s="221">
        <f t="shared" si="14"/>
        <v>2376</v>
      </c>
      <c r="E129" s="222">
        <f t="shared" si="8"/>
        <v>100</v>
      </c>
      <c r="F129" s="221"/>
    </row>
    <row r="130" ht="14.25" spans="1:6">
      <c r="A130" s="221" t="s">
        <v>42</v>
      </c>
      <c r="B130" s="221"/>
      <c r="C130" s="221">
        <v>2094</v>
      </c>
      <c r="D130" s="221">
        <v>2094</v>
      </c>
      <c r="E130" s="222">
        <f t="shared" si="8"/>
        <v>100</v>
      </c>
      <c r="F130" s="221"/>
    </row>
    <row r="131" ht="14.25" spans="1:6">
      <c r="A131" s="221" t="s">
        <v>43</v>
      </c>
      <c r="B131" s="221"/>
      <c r="C131" s="221">
        <v>239</v>
      </c>
      <c r="D131" s="221">
        <v>239</v>
      </c>
      <c r="E131" s="222">
        <f t="shared" si="8"/>
        <v>100</v>
      </c>
      <c r="F131" s="221"/>
    </row>
    <row r="132" ht="14.25" spans="1:6">
      <c r="A132" s="221" t="s">
        <v>44</v>
      </c>
      <c r="B132" s="221"/>
      <c r="C132" s="221">
        <v>0</v>
      </c>
      <c r="D132" s="221">
        <v>0</v>
      </c>
      <c r="E132" s="222">
        <f t="shared" si="8"/>
        <v>0</v>
      </c>
      <c r="F132" s="221"/>
    </row>
    <row r="133" ht="14.25" spans="1:6">
      <c r="A133" s="221" t="s">
        <v>121</v>
      </c>
      <c r="B133" s="221"/>
      <c r="C133" s="221">
        <v>0</v>
      </c>
      <c r="D133" s="221">
        <v>0</v>
      </c>
      <c r="E133" s="222">
        <f t="shared" si="8"/>
        <v>0</v>
      </c>
      <c r="F133" s="221"/>
    </row>
    <row r="134" ht="14.25" spans="1:6">
      <c r="A134" s="221" t="s">
        <v>122</v>
      </c>
      <c r="B134" s="221"/>
      <c r="C134" s="221">
        <v>0</v>
      </c>
      <c r="D134" s="221">
        <v>0</v>
      </c>
      <c r="E134" s="222">
        <f t="shared" si="8"/>
        <v>0</v>
      </c>
      <c r="F134" s="221"/>
    </row>
    <row r="135" ht="14.25" spans="1:6">
      <c r="A135" s="221" t="s">
        <v>123</v>
      </c>
      <c r="B135" s="221"/>
      <c r="C135" s="221">
        <v>0</v>
      </c>
      <c r="D135" s="221">
        <v>0</v>
      </c>
      <c r="E135" s="222">
        <f t="shared" ref="E135:E198" si="15">IF(D135=0,0,100)</f>
        <v>0</v>
      </c>
      <c r="F135" s="221"/>
    </row>
    <row r="136" ht="14.25" spans="1:6">
      <c r="A136" s="221" t="s">
        <v>124</v>
      </c>
      <c r="B136" s="221"/>
      <c r="C136" s="221">
        <v>15</v>
      </c>
      <c r="D136" s="221">
        <v>15</v>
      </c>
      <c r="E136" s="222">
        <f t="shared" si="15"/>
        <v>100</v>
      </c>
      <c r="F136" s="221"/>
    </row>
    <row r="137" ht="14.25" spans="1:6">
      <c r="A137" s="221" t="s">
        <v>125</v>
      </c>
      <c r="B137" s="221"/>
      <c r="C137" s="221">
        <v>28</v>
      </c>
      <c r="D137" s="221">
        <v>28</v>
      </c>
      <c r="E137" s="222">
        <f t="shared" si="15"/>
        <v>100</v>
      </c>
      <c r="F137" s="221"/>
    </row>
    <row r="138" ht="14.25" spans="1:6">
      <c r="A138" s="221" t="s">
        <v>51</v>
      </c>
      <c r="B138" s="221"/>
      <c r="C138" s="221">
        <v>0</v>
      </c>
      <c r="D138" s="221">
        <v>0</v>
      </c>
      <c r="E138" s="222">
        <f t="shared" si="15"/>
        <v>0</v>
      </c>
      <c r="F138" s="221"/>
    </row>
    <row r="139" ht="14.25" spans="1:6">
      <c r="A139" s="221" t="s">
        <v>126</v>
      </c>
      <c r="B139" s="221"/>
      <c r="C139" s="221">
        <v>0</v>
      </c>
      <c r="D139" s="221">
        <v>0</v>
      </c>
      <c r="E139" s="222">
        <f t="shared" si="15"/>
        <v>0</v>
      </c>
      <c r="F139" s="221"/>
    </row>
    <row r="140" ht="14.25" spans="1:6">
      <c r="A140" s="221" t="s">
        <v>127</v>
      </c>
      <c r="B140" s="221"/>
      <c r="C140" s="221">
        <f t="shared" ref="C140:D140" si="16">SUM(C141:C151)</f>
        <v>0</v>
      </c>
      <c r="D140" s="221">
        <f t="shared" si="16"/>
        <v>0</v>
      </c>
      <c r="E140" s="222">
        <f t="shared" si="15"/>
        <v>0</v>
      </c>
      <c r="F140" s="221"/>
    </row>
    <row r="141" ht="14.25" spans="1:6">
      <c r="A141" s="221" t="s">
        <v>42</v>
      </c>
      <c r="B141" s="221"/>
      <c r="C141" s="221">
        <v>0</v>
      </c>
      <c r="D141" s="221">
        <v>0</v>
      </c>
      <c r="E141" s="222">
        <f t="shared" si="15"/>
        <v>0</v>
      </c>
      <c r="F141" s="221"/>
    </row>
    <row r="142" ht="14.25" spans="1:6">
      <c r="A142" s="221" t="s">
        <v>43</v>
      </c>
      <c r="B142" s="221"/>
      <c r="C142" s="221">
        <v>0</v>
      </c>
      <c r="D142" s="221">
        <v>0</v>
      </c>
      <c r="E142" s="222">
        <f t="shared" si="15"/>
        <v>0</v>
      </c>
      <c r="F142" s="221"/>
    </row>
    <row r="143" ht="14.25" spans="1:6">
      <c r="A143" s="221" t="s">
        <v>44</v>
      </c>
      <c r="B143" s="221"/>
      <c r="C143" s="221">
        <v>0</v>
      </c>
      <c r="D143" s="221">
        <v>0</v>
      </c>
      <c r="E143" s="222">
        <f t="shared" si="15"/>
        <v>0</v>
      </c>
      <c r="F143" s="221"/>
    </row>
    <row r="144" ht="14.25" spans="1:6">
      <c r="A144" s="221" t="s">
        <v>128</v>
      </c>
      <c r="B144" s="221"/>
      <c r="C144" s="221">
        <v>0</v>
      </c>
      <c r="D144" s="221">
        <v>0</v>
      </c>
      <c r="E144" s="222">
        <f t="shared" si="15"/>
        <v>0</v>
      </c>
      <c r="F144" s="221"/>
    </row>
    <row r="145" ht="14.25" spans="1:6">
      <c r="A145" s="221" t="s">
        <v>129</v>
      </c>
      <c r="B145" s="221"/>
      <c r="C145" s="221">
        <v>0</v>
      </c>
      <c r="D145" s="221">
        <v>0</v>
      </c>
      <c r="E145" s="222">
        <f t="shared" si="15"/>
        <v>0</v>
      </c>
      <c r="F145" s="221"/>
    </row>
    <row r="146" ht="14.25" spans="1:6">
      <c r="A146" s="221" t="s">
        <v>130</v>
      </c>
      <c r="B146" s="221"/>
      <c r="C146" s="221">
        <v>0</v>
      </c>
      <c r="D146" s="221">
        <v>0</v>
      </c>
      <c r="E146" s="222">
        <f t="shared" si="15"/>
        <v>0</v>
      </c>
      <c r="F146" s="221"/>
    </row>
    <row r="147" ht="14.25" spans="1:6">
      <c r="A147" s="221" t="s">
        <v>131</v>
      </c>
      <c r="B147" s="221"/>
      <c r="C147" s="221">
        <v>0</v>
      </c>
      <c r="D147" s="221">
        <v>0</v>
      </c>
      <c r="E147" s="222">
        <f t="shared" si="15"/>
        <v>0</v>
      </c>
      <c r="F147" s="221"/>
    </row>
    <row r="148" ht="14.25" spans="1:6">
      <c r="A148" s="221" t="s">
        <v>132</v>
      </c>
      <c r="B148" s="221"/>
      <c r="C148" s="221">
        <v>0</v>
      </c>
      <c r="D148" s="221">
        <v>0</v>
      </c>
      <c r="E148" s="222">
        <f t="shared" si="15"/>
        <v>0</v>
      </c>
      <c r="F148" s="221"/>
    </row>
    <row r="149" ht="14.25" spans="1:6">
      <c r="A149" s="221" t="s">
        <v>133</v>
      </c>
      <c r="B149" s="221"/>
      <c r="C149" s="221">
        <v>0</v>
      </c>
      <c r="D149" s="221">
        <v>0</v>
      </c>
      <c r="E149" s="222">
        <f t="shared" si="15"/>
        <v>0</v>
      </c>
      <c r="F149" s="221"/>
    </row>
    <row r="150" ht="14.25" spans="1:6">
      <c r="A150" s="221" t="s">
        <v>51</v>
      </c>
      <c r="B150" s="221"/>
      <c r="C150" s="221">
        <v>0</v>
      </c>
      <c r="D150" s="221">
        <v>0</v>
      </c>
      <c r="E150" s="222">
        <f t="shared" si="15"/>
        <v>0</v>
      </c>
      <c r="F150" s="221"/>
    </row>
    <row r="151" ht="14.25" spans="1:6">
      <c r="A151" s="221" t="s">
        <v>134</v>
      </c>
      <c r="B151" s="221"/>
      <c r="C151" s="221">
        <v>0</v>
      </c>
      <c r="D151" s="221">
        <v>0</v>
      </c>
      <c r="E151" s="222">
        <f t="shared" si="15"/>
        <v>0</v>
      </c>
      <c r="F151" s="221"/>
    </row>
    <row r="152" ht="14.25" spans="1:6">
      <c r="A152" s="221" t="s">
        <v>135</v>
      </c>
      <c r="B152" s="221"/>
      <c r="C152" s="221">
        <f t="shared" ref="C152:D152" si="17">SUM(C153:C161)</f>
        <v>169</v>
      </c>
      <c r="D152" s="221">
        <f t="shared" si="17"/>
        <v>169</v>
      </c>
      <c r="E152" s="222">
        <f t="shared" si="15"/>
        <v>100</v>
      </c>
      <c r="F152" s="221"/>
    </row>
    <row r="153" ht="14.25" spans="1:6">
      <c r="A153" s="221" t="s">
        <v>42</v>
      </c>
      <c r="B153" s="221"/>
      <c r="C153" s="221">
        <v>0</v>
      </c>
      <c r="D153" s="221">
        <v>0</v>
      </c>
      <c r="E153" s="222">
        <f t="shared" si="15"/>
        <v>0</v>
      </c>
      <c r="F153" s="221"/>
    </row>
    <row r="154" ht="14.25" spans="1:6">
      <c r="A154" s="221" t="s">
        <v>43</v>
      </c>
      <c r="B154" s="221"/>
      <c r="C154" s="221">
        <v>68</v>
      </c>
      <c r="D154" s="221">
        <v>68</v>
      </c>
      <c r="E154" s="222">
        <f t="shared" si="15"/>
        <v>100</v>
      </c>
      <c r="F154" s="221"/>
    </row>
    <row r="155" ht="14.25" spans="1:6">
      <c r="A155" s="221" t="s">
        <v>44</v>
      </c>
      <c r="B155" s="221"/>
      <c r="C155" s="221">
        <v>0</v>
      </c>
      <c r="D155" s="221">
        <v>0</v>
      </c>
      <c r="E155" s="222">
        <f t="shared" si="15"/>
        <v>0</v>
      </c>
      <c r="F155" s="221"/>
    </row>
    <row r="156" ht="14.25" spans="1:6">
      <c r="A156" s="221" t="s">
        <v>136</v>
      </c>
      <c r="B156" s="221"/>
      <c r="C156" s="221">
        <v>76</v>
      </c>
      <c r="D156" s="221">
        <v>76</v>
      </c>
      <c r="E156" s="222">
        <f t="shared" si="15"/>
        <v>100</v>
      </c>
      <c r="F156" s="221"/>
    </row>
    <row r="157" ht="14.25" spans="1:6">
      <c r="A157" s="221" t="s">
        <v>137</v>
      </c>
      <c r="B157" s="221"/>
      <c r="C157" s="221">
        <v>15</v>
      </c>
      <c r="D157" s="221">
        <v>15</v>
      </c>
      <c r="E157" s="222">
        <f t="shared" si="15"/>
        <v>100</v>
      </c>
      <c r="F157" s="221"/>
    </row>
    <row r="158" ht="14.25" spans="1:6">
      <c r="A158" s="221" t="s">
        <v>138</v>
      </c>
      <c r="B158" s="221"/>
      <c r="C158" s="221">
        <v>10</v>
      </c>
      <c r="D158" s="221">
        <v>10</v>
      </c>
      <c r="E158" s="222">
        <f t="shared" si="15"/>
        <v>100</v>
      </c>
      <c r="F158" s="221"/>
    </row>
    <row r="159" ht="14.25" spans="1:6">
      <c r="A159" s="221" t="s">
        <v>85</v>
      </c>
      <c r="B159" s="221"/>
      <c r="C159" s="221">
        <v>0</v>
      </c>
      <c r="D159" s="221">
        <v>0</v>
      </c>
      <c r="E159" s="222">
        <f t="shared" si="15"/>
        <v>0</v>
      </c>
      <c r="F159" s="221"/>
    </row>
    <row r="160" ht="14.25" spans="1:6">
      <c r="A160" s="221" t="s">
        <v>51</v>
      </c>
      <c r="B160" s="221"/>
      <c r="C160" s="221">
        <v>0</v>
      </c>
      <c r="D160" s="221">
        <v>0</v>
      </c>
      <c r="E160" s="222">
        <f t="shared" si="15"/>
        <v>0</v>
      </c>
      <c r="F160" s="221"/>
    </row>
    <row r="161" ht="14.25" spans="1:6">
      <c r="A161" s="221" t="s">
        <v>139</v>
      </c>
      <c r="B161" s="221"/>
      <c r="C161" s="221">
        <v>0</v>
      </c>
      <c r="D161" s="221">
        <v>0</v>
      </c>
      <c r="E161" s="222">
        <f t="shared" si="15"/>
        <v>0</v>
      </c>
      <c r="F161" s="221"/>
    </row>
    <row r="162" ht="14.25" spans="1:6">
      <c r="A162" s="221" t="s">
        <v>140</v>
      </c>
      <c r="B162" s="221"/>
      <c r="C162" s="221">
        <f t="shared" ref="C162:D162" si="18">SUM(C163:C174)</f>
        <v>13</v>
      </c>
      <c r="D162" s="221">
        <f t="shared" si="18"/>
        <v>13</v>
      </c>
      <c r="E162" s="222">
        <f t="shared" si="15"/>
        <v>100</v>
      </c>
      <c r="F162" s="221"/>
    </row>
    <row r="163" ht="14.25" spans="1:6">
      <c r="A163" s="221" t="s">
        <v>42</v>
      </c>
      <c r="B163" s="221"/>
      <c r="C163" s="221">
        <v>3</v>
      </c>
      <c r="D163" s="221">
        <v>3</v>
      </c>
      <c r="E163" s="222">
        <f t="shared" si="15"/>
        <v>100</v>
      </c>
      <c r="F163" s="221"/>
    </row>
    <row r="164" ht="14.25" spans="1:6">
      <c r="A164" s="221" t="s">
        <v>43</v>
      </c>
      <c r="B164" s="221"/>
      <c r="C164" s="221">
        <v>0</v>
      </c>
      <c r="D164" s="221">
        <v>0</v>
      </c>
      <c r="E164" s="222">
        <f t="shared" si="15"/>
        <v>0</v>
      </c>
      <c r="F164" s="221"/>
    </row>
    <row r="165" ht="14.25" spans="1:6">
      <c r="A165" s="221" t="s">
        <v>44</v>
      </c>
      <c r="B165" s="221"/>
      <c r="C165" s="221">
        <v>0</v>
      </c>
      <c r="D165" s="221">
        <v>0</v>
      </c>
      <c r="E165" s="222">
        <f t="shared" si="15"/>
        <v>0</v>
      </c>
      <c r="F165" s="221"/>
    </row>
    <row r="166" ht="14.25" spans="1:6">
      <c r="A166" s="221" t="s">
        <v>141</v>
      </c>
      <c r="B166" s="221"/>
      <c r="C166" s="221">
        <v>0</v>
      </c>
      <c r="D166" s="221">
        <v>0</v>
      </c>
      <c r="E166" s="222">
        <f t="shared" si="15"/>
        <v>0</v>
      </c>
      <c r="F166" s="221"/>
    </row>
    <row r="167" ht="14.25" spans="1:6">
      <c r="A167" s="221" t="s">
        <v>142</v>
      </c>
      <c r="B167" s="221"/>
      <c r="C167" s="221">
        <v>0</v>
      </c>
      <c r="D167" s="221">
        <v>0</v>
      </c>
      <c r="E167" s="222">
        <f t="shared" si="15"/>
        <v>0</v>
      </c>
      <c r="F167" s="221"/>
    </row>
    <row r="168" ht="14.25" spans="1:6">
      <c r="A168" s="221" t="s">
        <v>143</v>
      </c>
      <c r="B168" s="221"/>
      <c r="C168" s="221">
        <v>10</v>
      </c>
      <c r="D168" s="221">
        <v>10</v>
      </c>
      <c r="E168" s="222">
        <f t="shared" si="15"/>
        <v>100</v>
      </c>
      <c r="F168" s="221"/>
    </row>
    <row r="169" ht="14.25" spans="1:6">
      <c r="A169" s="221" t="s">
        <v>144</v>
      </c>
      <c r="B169" s="221"/>
      <c r="C169" s="221">
        <v>0</v>
      </c>
      <c r="D169" s="221">
        <v>0</v>
      </c>
      <c r="E169" s="222">
        <f t="shared" si="15"/>
        <v>0</v>
      </c>
      <c r="F169" s="221"/>
    </row>
    <row r="170" ht="14.25" spans="1:6">
      <c r="A170" s="221" t="s">
        <v>145</v>
      </c>
      <c r="B170" s="221"/>
      <c r="C170" s="221">
        <v>0</v>
      </c>
      <c r="D170" s="221">
        <v>0</v>
      </c>
      <c r="E170" s="222">
        <f t="shared" si="15"/>
        <v>0</v>
      </c>
      <c r="F170" s="221"/>
    </row>
    <row r="171" ht="14.25" spans="1:6">
      <c r="A171" s="221" t="s">
        <v>146</v>
      </c>
      <c r="B171" s="221"/>
      <c r="C171" s="221">
        <v>0</v>
      </c>
      <c r="D171" s="221">
        <v>0</v>
      </c>
      <c r="E171" s="222">
        <f t="shared" si="15"/>
        <v>0</v>
      </c>
      <c r="F171" s="221"/>
    </row>
    <row r="172" ht="14.25" spans="1:6">
      <c r="A172" s="221" t="s">
        <v>85</v>
      </c>
      <c r="B172" s="221"/>
      <c r="C172" s="221">
        <v>0</v>
      </c>
      <c r="D172" s="221">
        <v>0</v>
      </c>
      <c r="E172" s="222">
        <f t="shared" si="15"/>
        <v>0</v>
      </c>
      <c r="F172" s="221"/>
    </row>
    <row r="173" ht="14.25" spans="1:6">
      <c r="A173" s="221" t="s">
        <v>51</v>
      </c>
      <c r="B173" s="221"/>
      <c r="C173" s="221">
        <v>0</v>
      </c>
      <c r="D173" s="221">
        <v>0</v>
      </c>
      <c r="E173" s="222">
        <f t="shared" si="15"/>
        <v>0</v>
      </c>
      <c r="F173" s="221"/>
    </row>
    <row r="174" ht="14.25" spans="1:6">
      <c r="A174" s="221" t="s">
        <v>147</v>
      </c>
      <c r="B174" s="221"/>
      <c r="C174" s="221">
        <v>0</v>
      </c>
      <c r="D174" s="221">
        <v>0</v>
      </c>
      <c r="E174" s="222">
        <f t="shared" si="15"/>
        <v>0</v>
      </c>
      <c r="F174" s="221"/>
    </row>
    <row r="175" ht="14.25" spans="1:6">
      <c r="A175" s="221" t="s">
        <v>148</v>
      </c>
      <c r="B175" s="221"/>
      <c r="C175" s="221">
        <f t="shared" ref="C175:D175" si="19">SUM(C176:C181)</f>
        <v>0</v>
      </c>
      <c r="D175" s="221">
        <f t="shared" si="19"/>
        <v>0</v>
      </c>
      <c r="E175" s="222">
        <f t="shared" si="15"/>
        <v>0</v>
      </c>
      <c r="F175" s="221"/>
    </row>
    <row r="176" ht="14.25" spans="1:6">
      <c r="A176" s="221" t="s">
        <v>42</v>
      </c>
      <c r="B176" s="221"/>
      <c r="C176" s="221">
        <v>0</v>
      </c>
      <c r="D176" s="221">
        <v>0</v>
      </c>
      <c r="E176" s="222">
        <f t="shared" si="15"/>
        <v>0</v>
      </c>
      <c r="F176" s="221"/>
    </row>
    <row r="177" ht="14.25" spans="1:6">
      <c r="A177" s="221" t="s">
        <v>43</v>
      </c>
      <c r="B177" s="221"/>
      <c r="C177" s="221">
        <v>0</v>
      </c>
      <c r="D177" s="221">
        <v>0</v>
      </c>
      <c r="E177" s="222">
        <f t="shared" si="15"/>
        <v>0</v>
      </c>
      <c r="F177" s="221"/>
    </row>
    <row r="178" ht="14.25" spans="1:6">
      <c r="A178" s="221" t="s">
        <v>44</v>
      </c>
      <c r="B178" s="221"/>
      <c r="C178" s="221">
        <v>0</v>
      </c>
      <c r="D178" s="221">
        <v>0</v>
      </c>
      <c r="E178" s="222">
        <f t="shared" si="15"/>
        <v>0</v>
      </c>
      <c r="F178" s="221"/>
    </row>
    <row r="179" ht="14.25" spans="1:6">
      <c r="A179" s="221" t="s">
        <v>149</v>
      </c>
      <c r="B179" s="221"/>
      <c r="C179" s="221">
        <v>0</v>
      </c>
      <c r="D179" s="221">
        <v>0</v>
      </c>
      <c r="E179" s="222">
        <f t="shared" si="15"/>
        <v>0</v>
      </c>
      <c r="F179" s="221"/>
    </row>
    <row r="180" ht="14.25" spans="1:6">
      <c r="A180" s="221" t="s">
        <v>51</v>
      </c>
      <c r="B180" s="221"/>
      <c r="C180" s="221">
        <v>0</v>
      </c>
      <c r="D180" s="221">
        <v>0</v>
      </c>
      <c r="E180" s="222">
        <f t="shared" si="15"/>
        <v>0</v>
      </c>
      <c r="F180" s="221"/>
    </row>
    <row r="181" ht="14.25" spans="1:6">
      <c r="A181" s="221" t="s">
        <v>150</v>
      </c>
      <c r="B181" s="221"/>
      <c r="C181" s="221">
        <v>0</v>
      </c>
      <c r="D181" s="221">
        <v>0</v>
      </c>
      <c r="E181" s="222">
        <f t="shared" si="15"/>
        <v>0</v>
      </c>
      <c r="F181" s="221"/>
    </row>
    <row r="182" ht="14.25" spans="1:6">
      <c r="A182" s="221" t="s">
        <v>151</v>
      </c>
      <c r="B182" s="221"/>
      <c r="C182" s="221">
        <f t="shared" ref="C182:D182" si="20">SUM(C183:C188)</f>
        <v>85</v>
      </c>
      <c r="D182" s="221">
        <f t="shared" si="20"/>
        <v>85</v>
      </c>
      <c r="E182" s="222">
        <f t="shared" si="15"/>
        <v>100</v>
      </c>
      <c r="F182" s="221"/>
    </row>
    <row r="183" ht="14.25" spans="1:6">
      <c r="A183" s="221" t="s">
        <v>42</v>
      </c>
      <c r="B183" s="221"/>
      <c r="C183" s="221">
        <v>71</v>
      </c>
      <c r="D183" s="221">
        <v>71</v>
      </c>
      <c r="E183" s="222">
        <f t="shared" si="15"/>
        <v>100</v>
      </c>
      <c r="F183" s="221"/>
    </row>
    <row r="184" ht="14.25" spans="1:6">
      <c r="A184" s="221" t="s">
        <v>43</v>
      </c>
      <c r="B184" s="221"/>
      <c r="C184" s="221">
        <v>14</v>
      </c>
      <c r="D184" s="221">
        <v>14</v>
      </c>
      <c r="E184" s="222">
        <f t="shared" si="15"/>
        <v>100</v>
      </c>
      <c r="F184" s="221"/>
    </row>
    <row r="185" ht="14.25" spans="1:6">
      <c r="A185" s="221" t="s">
        <v>44</v>
      </c>
      <c r="B185" s="221"/>
      <c r="C185" s="221">
        <v>0</v>
      </c>
      <c r="D185" s="221">
        <v>0</v>
      </c>
      <c r="E185" s="222">
        <f t="shared" si="15"/>
        <v>0</v>
      </c>
      <c r="F185" s="221"/>
    </row>
    <row r="186" ht="14.25" spans="1:6">
      <c r="A186" s="221" t="s">
        <v>152</v>
      </c>
      <c r="B186" s="221"/>
      <c r="C186" s="221">
        <v>0</v>
      </c>
      <c r="D186" s="221">
        <v>0</v>
      </c>
      <c r="E186" s="222">
        <f t="shared" si="15"/>
        <v>0</v>
      </c>
      <c r="F186" s="221"/>
    </row>
    <row r="187" ht="14.25" spans="1:6">
      <c r="A187" s="221" t="s">
        <v>51</v>
      </c>
      <c r="B187" s="221"/>
      <c r="C187" s="221">
        <v>0</v>
      </c>
      <c r="D187" s="221">
        <v>0</v>
      </c>
      <c r="E187" s="222">
        <f t="shared" si="15"/>
        <v>0</v>
      </c>
      <c r="F187" s="221"/>
    </row>
    <row r="188" ht="14.25" spans="1:6">
      <c r="A188" s="221" t="s">
        <v>153</v>
      </c>
      <c r="B188" s="221"/>
      <c r="C188" s="221">
        <v>0</v>
      </c>
      <c r="D188" s="221">
        <v>0</v>
      </c>
      <c r="E188" s="222">
        <f t="shared" si="15"/>
        <v>0</v>
      </c>
      <c r="F188" s="221"/>
    </row>
    <row r="189" ht="14.25" spans="1:6">
      <c r="A189" s="221" t="s">
        <v>154</v>
      </c>
      <c r="B189" s="221"/>
      <c r="C189" s="221">
        <f t="shared" ref="C189:D189" si="21">SUM(C190:C197)</f>
        <v>188</v>
      </c>
      <c r="D189" s="221">
        <f t="shared" si="21"/>
        <v>188</v>
      </c>
      <c r="E189" s="222">
        <f t="shared" si="15"/>
        <v>100</v>
      </c>
      <c r="F189" s="221"/>
    </row>
    <row r="190" ht="14.25" spans="1:6">
      <c r="A190" s="221" t="s">
        <v>42</v>
      </c>
      <c r="B190" s="221"/>
      <c r="C190" s="221">
        <v>136</v>
      </c>
      <c r="D190" s="221">
        <v>136</v>
      </c>
      <c r="E190" s="222">
        <f t="shared" si="15"/>
        <v>100</v>
      </c>
      <c r="F190" s="221"/>
    </row>
    <row r="191" ht="14.25" spans="1:6">
      <c r="A191" s="221" t="s">
        <v>43</v>
      </c>
      <c r="B191" s="221"/>
      <c r="C191" s="221">
        <v>52</v>
      </c>
      <c r="D191" s="221">
        <v>52</v>
      </c>
      <c r="E191" s="222">
        <f t="shared" si="15"/>
        <v>100</v>
      </c>
      <c r="F191" s="221"/>
    </row>
    <row r="192" ht="14.25" spans="1:6">
      <c r="A192" s="221" t="s">
        <v>44</v>
      </c>
      <c r="B192" s="221"/>
      <c r="C192" s="221">
        <v>0</v>
      </c>
      <c r="D192" s="221">
        <v>0</v>
      </c>
      <c r="E192" s="222">
        <f t="shared" si="15"/>
        <v>0</v>
      </c>
      <c r="F192" s="221"/>
    </row>
    <row r="193" ht="14.25" spans="1:6">
      <c r="A193" s="221" t="s">
        <v>155</v>
      </c>
      <c r="B193" s="221"/>
      <c r="C193" s="221">
        <v>0</v>
      </c>
      <c r="D193" s="221">
        <v>0</v>
      </c>
      <c r="E193" s="222">
        <f t="shared" si="15"/>
        <v>0</v>
      </c>
      <c r="F193" s="221"/>
    </row>
    <row r="194" ht="14.25" spans="1:6">
      <c r="A194" s="221" t="s">
        <v>156</v>
      </c>
      <c r="B194" s="221"/>
      <c r="C194" s="221">
        <v>0</v>
      </c>
      <c r="D194" s="221">
        <v>0</v>
      </c>
      <c r="E194" s="222">
        <f t="shared" si="15"/>
        <v>0</v>
      </c>
      <c r="F194" s="221"/>
    </row>
    <row r="195" ht="14.25" spans="1:6">
      <c r="A195" s="221" t="s">
        <v>157</v>
      </c>
      <c r="B195" s="221"/>
      <c r="C195" s="221">
        <v>0</v>
      </c>
      <c r="D195" s="221">
        <v>0</v>
      </c>
      <c r="E195" s="222">
        <f t="shared" si="15"/>
        <v>0</v>
      </c>
      <c r="F195" s="221"/>
    </row>
    <row r="196" ht="14.25" spans="1:6">
      <c r="A196" s="221" t="s">
        <v>51</v>
      </c>
      <c r="B196" s="221"/>
      <c r="C196" s="221">
        <v>0</v>
      </c>
      <c r="D196" s="221">
        <v>0</v>
      </c>
      <c r="E196" s="222">
        <f t="shared" si="15"/>
        <v>0</v>
      </c>
      <c r="F196" s="221"/>
    </row>
    <row r="197" ht="14.25" spans="1:6">
      <c r="A197" s="221" t="s">
        <v>158</v>
      </c>
      <c r="B197" s="221"/>
      <c r="C197" s="221">
        <v>0</v>
      </c>
      <c r="D197" s="221">
        <v>0</v>
      </c>
      <c r="E197" s="222">
        <f t="shared" si="15"/>
        <v>0</v>
      </c>
      <c r="F197" s="221"/>
    </row>
    <row r="198" ht="14.25" spans="1:6">
      <c r="A198" s="221" t="s">
        <v>159</v>
      </c>
      <c r="B198" s="221"/>
      <c r="C198" s="221">
        <f t="shared" ref="C198:D198" si="22">SUM(C199:C203)</f>
        <v>274</v>
      </c>
      <c r="D198" s="221">
        <f t="shared" si="22"/>
        <v>274</v>
      </c>
      <c r="E198" s="222">
        <f t="shared" si="15"/>
        <v>100</v>
      </c>
      <c r="F198" s="221"/>
    </row>
    <row r="199" ht="14.25" spans="1:6">
      <c r="A199" s="221" t="s">
        <v>42</v>
      </c>
      <c r="B199" s="221"/>
      <c r="C199" s="221">
        <v>184</v>
      </c>
      <c r="D199" s="221">
        <v>184</v>
      </c>
      <c r="E199" s="222">
        <f t="shared" ref="E199:E262" si="23">IF(D199=0,0,100)</f>
        <v>100</v>
      </c>
      <c r="F199" s="221"/>
    </row>
    <row r="200" ht="14.25" spans="1:6">
      <c r="A200" s="221" t="s">
        <v>43</v>
      </c>
      <c r="B200" s="221"/>
      <c r="C200" s="221">
        <v>0</v>
      </c>
      <c r="D200" s="221">
        <v>0</v>
      </c>
      <c r="E200" s="222">
        <f t="shared" si="23"/>
        <v>0</v>
      </c>
      <c r="F200" s="221"/>
    </row>
    <row r="201" ht="14.25" spans="1:6">
      <c r="A201" s="221" t="s">
        <v>44</v>
      </c>
      <c r="B201" s="221"/>
      <c r="C201" s="221">
        <v>0</v>
      </c>
      <c r="D201" s="221">
        <v>0</v>
      </c>
      <c r="E201" s="222">
        <f t="shared" si="23"/>
        <v>0</v>
      </c>
      <c r="F201" s="221"/>
    </row>
    <row r="202" ht="14.25" spans="1:6">
      <c r="A202" s="221" t="s">
        <v>160</v>
      </c>
      <c r="B202" s="221"/>
      <c r="C202" s="221">
        <v>90</v>
      </c>
      <c r="D202" s="221">
        <v>90</v>
      </c>
      <c r="E202" s="222">
        <f t="shared" si="23"/>
        <v>100</v>
      </c>
      <c r="F202" s="221"/>
    </row>
    <row r="203" ht="14.25" spans="1:6">
      <c r="A203" s="221" t="s">
        <v>161</v>
      </c>
      <c r="B203" s="221"/>
      <c r="C203" s="221">
        <v>0</v>
      </c>
      <c r="D203" s="221">
        <v>0</v>
      </c>
      <c r="E203" s="222">
        <f t="shared" si="23"/>
        <v>0</v>
      </c>
      <c r="F203" s="221"/>
    </row>
    <row r="204" ht="14.25" spans="1:6">
      <c r="A204" s="221" t="s">
        <v>162</v>
      </c>
      <c r="B204" s="221"/>
      <c r="C204" s="221">
        <f t="shared" ref="C204:D204" si="24">SUM(C205:C210)</f>
        <v>170</v>
      </c>
      <c r="D204" s="221">
        <f t="shared" si="24"/>
        <v>170</v>
      </c>
      <c r="E204" s="222">
        <f t="shared" si="23"/>
        <v>100</v>
      </c>
      <c r="F204" s="221"/>
    </row>
    <row r="205" ht="14.25" spans="1:6">
      <c r="A205" s="221" t="s">
        <v>42</v>
      </c>
      <c r="B205" s="221"/>
      <c r="C205" s="221">
        <v>142</v>
      </c>
      <c r="D205" s="221">
        <v>142</v>
      </c>
      <c r="E205" s="222">
        <f t="shared" si="23"/>
        <v>100</v>
      </c>
      <c r="F205" s="221"/>
    </row>
    <row r="206" ht="14.25" spans="1:6">
      <c r="A206" s="221" t="s">
        <v>43</v>
      </c>
      <c r="B206" s="221"/>
      <c r="C206" s="221">
        <v>28</v>
      </c>
      <c r="D206" s="221">
        <v>28</v>
      </c>
      <c r="E206" s="222">
        <f t="shared" si="23"/>
        <v>100</v>
      </c>
      <c r="F206" s="221"/>
    </row>
    <row r="207" ht="14.25" spans="1:6">
      <c r="A207" s="221" t="s">
        <v>44</v>
      </c>
      <c r="B207" s="221"/>
      <c r="C207" s="221">
        <v>0</v>
      </c>
      <c r="D207" s="221">
        <v>0</v>
      </c>
      <c r="E207" s="222">
        <f t="shared" si="23"/>
        <v>0</v>
      </c>
      <c r="F207" s="221"/>
    </row>
    <row r="208" ht="14.25" spans="1:6">
      <c r="A208" s="221" t="s">
        <v>56</v>
      </c>
      <c r="B208" s="221"/>
      <c r="C208" s="221">
        <v>0</v>
      </c>
      <c r="D208" s="221">
        <v>0</v>
      </c>
      <c r="E208" s="222">
        <f t="shared" si="23"/>
        <v>0</v>
      </c>
      <c r="F208" s="221"/>
    </row>
    <row r="209" ht="14.25" spans="1:6">
      <c r="A209" s="221" t="s">
        <v>51</v>
      </c>
      <c r="B209" s="221"/>
      <c r="C209" s="221">
        <v>0</v>
      </c>
      <c r="D209" s="221">
        <v>0</v>
      </c>
      <c r="E209" s="222">
        <f t="shared" si="23"/>
        <v>0</v>
      </c>
      <c r="F209" s="221"/>
    </row>
    <row r="210" ht="14.25" spans="1:6">
      <c r="A210" s="221" t="s">
        <v>163</v>
      </c>
      <c r="B210" s="221"/>
      <c r="C210" s="221">
        <v>0</v>
      </c>
      <c r="D210" s="221">
        <v>0</v>
      </c>
      <c r="E210" s="222">
        <f t="shared" si="23"/>
        <v>0</v>
      </c>
      <c r="F210" s="221"/>
    </row>
    <row r="211" ht="14.25" spans="1:6">
      <c r="A211" s="221" t="s">
        <v>164</v>
      </c>
      <c r="B211" s="221"/>
      <c r="C211" s="221">
        <f t="shared" ref="C211:D211" si="25">SUM(C212:C218)</f>
        <v>762</v>
      </c>
      <c r="D211" s="221">
        <f t="shared" si="25"/>
        <v>762</v>
      </c>
      <c r="E211" s="222">
        <f t="shared" si="23"/>
        <v>100</v>
      </c>
      <c r="F211" s="221"/>
    </row>
    <row r="212" ht="14.25" spans="1:6">
      <c r="A212" s="221" t="s">
        <v>42</v>
      </c>
      <c r="B212" s="221"/>
      <c r="C212" s="221">
        <v>376</v>
      </c>
      <c r="D212" s="221">
        <v>376</v>
      </c>
      <c r="E212" s="222">
        <f t="shared" si="23"/>
        <v>100</v>
      </c>
      <c r="F212" s="221"/>
    </row>
    <row r="213" ht="14.25" spans="1:6">
      <c r="A213" s="221" t="s">
        <v>43</v>
      </c>
      <c r="B213" s="221"/>
      <c r="C213" s="221">
        <v>354</v>
      </c>
      <c r="D213" s="221">
        <v>354</v>
      </c>
      <c r="E213" s="222">
        <f t="shared" si="23"/>
        <v>100</v>
      </c>
      <c r="F213" s="221"/>
    </row>
    <row r="214" ht="14.25" spans="1:6">
      <c r="A214" s="221" t="s">
        <v>44</v>
      </c>
      <c r="B214" s="221"/>
      <c r="C214" s="221">
        <v>0</v>
      </c>
      <c r="D214" s="221">
        <v>0</v>
      </c>
      <c r="E214" s="222">
        <f t="shared" si="23"/>
        <v>0</v>
      </c>
      <c r="F214" s="221"/>
    </row>
    <row r="215" ht="14.25" spans="1:6">
      <c r="A215" s="221" t="s">
        <v>165</v>
      </c>
      <c r="B215" s="221"/>
      <c r="C215" s="221">
        <v>0</v>
      </c>
      <c r="D215" s="221">
        <v>0</v>
      </c>
      <c r="E215" s="222">
        <f t="shared" si="23"/>
        <v>0</v>
      </c>
      <c r="F215" s="221"/>
    </row>
    <row r="216" ht="14.25" spans="1:6">
      <c r="A216" s="221" t="s">
        <v>166</v>
      </c>
      <c r="B216" s="221"/>
      <c r="C216" s="221">
        <v>0</v>
      </c>
      <c r="D216" s="221">
        <v>0</v>
      </c>
      <c r="E216" s="222">
        <f t="shared" si="23"/>
        <v>0</v>
      </c>
      <c r="F216" s="221"/>
    </row>
    <row r="217" ht="14.25" spans="1:6">
      <c r="A217" s="221" t="s">
        <v>51</v>
      </c>
      <c r="B217" s="221"/>
      <c r="C217" s="221">
        <v>0</v>
      </c>
      <c r="D217" s="221">
        <v>0</v>
      </c>
      <c r="E217" s="222">
        <f t="shared" si="23"/>
        <v>0</v>
      </c>
      <c r="F217" s="221"/>
    </row>
    <row r="218" ht="14.25" spans="1:6">
      <c r="A218" s="221" t="s">
        <v>167</v>
      </c>
      <c r="B218" s="221"/>
      <c r="C218" s="221">
        <v>32</v>
      </c>
      <c r="D218" s="221">
        <v>32</v>
      </c>
      <c r="E218" s="222">
        <f t="shared" si="23"/>
        <v>100</v>
      </c>
      <c r="F218" s="221"/>
    </row>
    <row r="219" ht="14.25" spans="1:6">
      <c r="A219" s="221" t="s">
        <v>168</v>
      </c>
      <c r="B219" s="221"/>
      <c r="C219" s="221">
        <f t="shared" ref="C219:D219" si="26">SUM(C220:C225)</f>
        <v>4119</v>
      </c>
      <c r="D219" s="221">
        <f t="shared" si="26"/>
        <v>4119</v>
      </c>
      <c r="E219" s="222">
        <f t="shared" si="23"/>
        <v>100</v>
      </c>
      <c r="F219" s="221"/>
    </row>
    <row r="220" ht="14.25" spans="1:6">
      <c r="A220" s="221" t="s">
        <v>42</v>
      </c>
      <c r="B220" s="221"/>
      <c r="C220" s="221">
        <v>1690</v>
      </c>
      <c r="D220" s="221">
        <v>1690</v>
      </c>
      <c r="E220" s="222">
        <f t="shared" si="23"/>
        <v>100</v>
      </c>
      <c r="F220" s="221"/>
    </row>
    <row r="221" ht="14.25" spans="1:6">
      <c r="A221" s="221" t="s">
        <v>43</v>
      </c>
      <c r="B221" s="221"/>
      <c r="C221" s="221">
        <v>1102</v>
      </c>
      <c r="D221" s="221">
        <v>1102</v>
      </c>
      <c r="E221" s="222">
        <f t="shared" si="23"/>
        <v>100</v>
      </c>
      <c r="F221" s="221"/>
    </row>
    <row r="222" ht="14.25" spans="1:6">
      <c r="A222" s="221" t="s">
        <v>44</v>
      </c>
      <c r="B222" s="221"/>
      <c r="C222" s="221">
        <v>1080</v>
      </c>
      <c r="D222" s="221">
        <v>1080</v>
      </c>
      <c r="E222" s="222">
        <f t="shared" si="23"/>
        <v>100</v>
      </c>
      <c r="F222" s="221"/>
    </row>
    <row r="223" ht="14.25" spans="1:6">
      <c r="A223" s="221" t="s">
        <v>169</v>
      </c>
      <c r="B223" s="221"/>
      <c r="C223" s="221">
        <v>0</v>
      </c>
      <c r="D223" s="221">
        <v>0</v>
      </c>
      <c r="E223" s="222">
        <f t="shared" si="23"/>
        <v>0</v>
      </c>
      <c r="F223" s="221"/>
    </row>
    <row r="224" ht="14.25" spans="1:6">
      <c r="A224" s="221" t="s">
        <v>51</v>
      </c>
      <c r="B224" s="221"/>
      <c r="C224" s="221">
        <v>247</v>
      </c>
      <c r="D224" s="221">
        <v>247</v>
      </c>
      <c r="E224" s="222">
        <f t="shared" si="23"/>
        <v>100</v>
      </c>
      <c r="F224" s="221"/>
    </row>
    <row r="225" ht="14.25" spans="1:6">
      <c r="A225" s="221" t="s">
        <v>170</v>
      </c>
      <c r="B225" s="221"/>
      <c r="C225" s="221">
        <v>0</v>
      </c>
      <c r="D225" s="221">
        <v>0</v>
      </c>
      <c r="E225" s="222">
        <f t="shared" si="23"/>
        <v>0</v>
      </c>
      <c r="F225" s="221"/>
    </row>
    <row r="226" ht="14.25" spans="1:6">
      <c r="A226" s="221" t="s">
        <v>171</v>
      </c>
      <c r="B226" s="221"/>
      <c r="C226" s="221">
        <f t="shared" ref="C226:D226" si="27">SUM(C227:C231)</f>
        <v>1087</v>
      </c>
      <c r="D226" s="221">
        <f t="shared" si="27"/>
        <v>1087</v>
      </c>
      <c r="E226" s="222">
        <f t="shared" si="23"/>
        <v>100</v>
      </c>
      <c r="F226" s="221"/>
    </row>
    <row r="227" ht="14.25" spans="1:6">
      <c r="A227" s="221" t="s">
        <v>42</v>
      </c>
      <c r="B227" s="221"/>
      <c r="C227" s="221">
        <v>437</v>
      </c>
      <c r="D227" s="221">
        <v>437</v>
      </c>
      <c r="E227" s="222">
        <f t="shared" si="23"/>
        <v>100</v>
      </c>
      <c r="F227" s="221"/>
    </row>
    <row r="228" ht="14.25" spans="1:6">
      <c r="A228" s="221" t="s">
        <v>43</v>
      </c>
      <c r="B228" s="221"/>
      <c r="C228" s="221">
        <v>429</v>
      </c>
      <c r="D228" s="221">
        <v>429</v>
      </c>
      <c r="E228" s="222">
        <f t="shared" si="23"/>
        <v>100</v>
      </c>
      <c r="F228" s="221"/>
    </row>
    <row r="229" ht="14.25" spans="1:6">
      <c r="A229" s="221" t="s">
        <v>44</v>
      </c>
      <c r="B229" s="221"/>
      <c r="C229" s="221">
        <v>0</v>
      </c>
      <c r="D229" s="221">
        <v>0</v>
      </c>
      <c r="E229" s="222">
        <f t="shared" si="23"/>
        <v>0</v>
      </c>
      <c r="F229" s="221"/>
    </row>
    <row r="230" ht="14.25" spans="1:6">
      <c r="A230" s="221" t="s">
        <v>51</v>
      </c>
      <c r="B230" s="221"/>
      <c r="C230" s="221">
        <v>0</v>
      </c>
      <c r="D230" s="221">
        <v>0</v>
      </c>
      <c r="E230" s="222">
        <f t="shared" si="23"/>
        <v>0</v>
      </c>
      <c r="F230" s="221"/>
    </row>
    <row r="231" ht="14.25" spans="1:6">
      <c r="A231" s="221" t="s">
        <v>172</v>
      </c>
      <c r="B231" s="221"/>
      <c r="C231" s="221">
        <v>221</v>
      </c>
      <c r="D231" s="221">
        <v>221</v>
      </c>
      <c r="E231" s="222">
        <f t="shared" si="23"/>
        <v>100</v>
      </c>
      <c r="F231" s="221"/>
    </row>
    <row r="232" ht="14.25" spans="1:6">
      <c r="A232" s="221" t="s">
        <v>173</v>
      </c>
      <c r="B232" s="221"/>
      <c r="C232" s="221">
        <f t="shared" ref="C232:D232" si="28">SUM(C233:C237)</f>
        <v>1695</v>
      </c>
      <c r="D232" s="221">
        <f t="shared" si="28"/>
        <v>1695</v>
      </c>
      <c r="E232" s="222">
        <f t="shared" si="23"/>
        <v>100</v>
      </c>
      <c r="F232" s="221"/>
    </row>
    <row r="233" ht="14.25" spans="1:6">
      <c r="A233" s="221" t="s">
        <v>42</v>
      </c>
      <c r="B233" s="221"/>
      <c r="C233" s="221">
        <v>268</v>
      </c>
      <c r="D233" s="221">
        <v>268</v>
      </c>
      <c r="E233" s="222">
        <f t="shared" si="23"/>
        <v>100</v>
      </c>
      <c r="F233" s="221"/>
    </row>
    <row r="234" ht="14.25" spans="1:6">
      <c r="A234" s="221" t="s">
        <v>43</v>
      </c>
      <c r="B234" s="221"/>
      <c r="C234" s="221">
        <v>1373</v>
      </c>
      <c r="D234" s="221">
        <v>1373</v>
      </c>
      <c r="E234" s="222">
        <f t="shared" si="23"/>
        <v>100</v>
      </c>
      <c r="F234" s="221"/>
    </row>
    <row r="235" ht="14.25" spans="1:6">
      <c r="A235" s="221" t="s">
        <v>44</v>
      </c>
      <c r="B235" s="221"/>
      <c r="C235" s="221">
        <v>0</v>
      </c>
      <c r="D235" s="221">
        <v>0</v>
      </c>
      <c r="E235" s="222">
        <f t="shared" si="23"/>
        <v>0</v>
      </c>
      <c r="F235" s="221"/>
    </row>
    <row r="236" ht="14.25" spans="1:6">
      <c r="A236" s="221" t="s">
        <v>51</v>
      </c>
      <c r="B236" s="221"/>
      <c r="C236" s="221">
        <v>54</v>
      </c>
      <c r="D236" s="221">
        <v>54</v>
      </c>
      <c r="E236" s="222">
        <f t="shared" si="23"/>
        <v>100</v>
      </c>
      <c r="F236" s="221"/>
    </row>
    <row r="237" ht="14.25" spans="1:6">
      <c r="A237" s="221" t="s">
        <v>174</v>
      </c>
      <c r="B237" s="221"/>
      <c r="C237" s="221">
        <v>0</v>
      </c>
      <c r="D237" s="221">
        <v>0</v>
      </c>
      <c r="E237" s="222">
        <f t="shared" si="23"/>
        <v>0</v>
      </c>
      <c r="F237" s="221"/>
    </row>
    <row r="238" ht="14.25" spans="1:6">
      <c r="A238" s="221" t="s">
        <v>175</v>
      </c>
      <c r="B238" s="221"/>
      <c r="C238" s="221">
        <f t="shared" ref="C238:D238" si="29">SUM(C239:C243)</f>
        <v>150</v>
      </c>
      <c r="D238" s="221">
        <f t="shared" si="29"/>
        <v>150</v>
      </c>
      <c r="E238" s="222">
        <f t="shared" si="23"/>
        <v>100</v>
      </c>
      <c r="F238" s="221"/>
    </row>
    <row r="239" ht="14.25" spans="1:6">
      <c r="A239" s="221" t="s">
        <v>42</v>
      </c>
      <c r="B239" s="221"/>
      <c r="C239" s="221">
        <v>115</v>
      </c>
      <c r="D239" s="221">
        <v>115</v>
      </c>
      <c r="E239" s="222">
        <f t="shared" si="23"/>
        <v>100</v>
      </c>
      <c r="F239" s="221"/>
    </row>
    <row r="240" ht="14.25" spans="1:6">
      <c r="A240" s="221" t="s">
        <v>43</v>
      </c>
      <c r="B240" s="221"/>
      <c r="C240" s="221">
        <v>35</v>
      </c>
      <c r="D240" s="221">
        <v>35</v>
      </c>
      <c r="E240" s="222">
        <f t="shared" si="23"/>
        <v>100</v>
      </c>
      <c r="F240" s="221"/>
    </row>
    <row r="241" ht="14.25" spans="1:6">
      <c r="A241" s="221" t="s">
        <v>44</v>
      </c>
      <c r="B241" s="221"/>
      <c r="C241" s="221">
        <v>0</v>
      </c>
      <c r="D241" s="221">
        <v>0</v>
      </c>
      <c r="E241" s="222">
        <f t="shared" si="23"/>
        <v>0</v>
      </c>
      <c r="F241" s="221"/>
    </row>
    <row r="242" ht="14.25" spans="1:6">
      <c r="A242" s="221" t="s">
        <v>51</v>
      </c>
      <c r="B242" s="221"/>
      <c r="C242" s="221">
        <v>0</v>
      </c>
      <c r="D242" s="221">
        <v>0</v>
      </c>
      <c r="E242" s="222">
        <f t="shared" si="23"/>
        <v>0</v>
      </c>
      <c r="F242" s="221"/>
    </row>
    <row r="243" ht="14.25" spans="1:6">
      <c r="A243" s="221" t="s">
        <v>176</v>
      </c>
      <c r="B243" s="221"/>
      <c r="C243" s="221">
        <v>0</v>
      </c>
      <c r="D243" s="221">
        <v>0</v>
      </c>
      <c r="E243" s="222">
        <f t="shared" si="23"/>
        <v>0</v>
      </c>
      <c r="F243" s="221"/>
    </row>
    <row r="244" ht="14.25" spans="1:6">
      <c r="A244" s="221" t="s">
        <v>177</v>
      </c>
      <c r="B244" s="221"/>
      <c r="C244" s="221">
        <f t="shared" ref="C244:D244" si="30">SUM(C245:C249)</f>
        <v>0</v>
      </c>
      <c r="D244" s="221">
        <f t="shared" si="30"/>
        <v>0</v>
      </c>
      <c r="E244" s="222">
        <f t="shared" si="23"/>
        <v>0</v>
      </c>
      <c r="F244" s="221"/>
    </row>
    <row r="245" ht="14.25" spans="1:6">
      <c r="A245" s="221" t="s">
        <v>42</v>
      </c>
      <c r="B245" s="221"/>
      <c r="C245" s="221">
        <v>0</v>
      </c>
      <c r="D245" s="221">
        <v>0</v>
      </c>
      <c r="E245" s="222">
        <f t="shared" si="23"/>
        <v>0</v>
      </c>
      <c r="F245" s="221"/>
    </row>
    <row r="246" ht="14.25" spans="1:6">
      <c r="A246" s="221" t="s">
        <v>43</v>
      </c>
      <c r="B246" s="221"/>
      <c r="C246" s="221">
        <v>0</v>
      </c>
      <c r="D246" s="221">
        <v>0</v>
      </c>
      <c r="E246" s="222">
        <f t="shared" si="23"/>
        <v>0</v>
      </c>
      <c r="F246" s="221"/>
    </row>
    <row r="247" ht="14.25" spans="1:6">
      <c r="A247" s="221" t="s">
        <v>44</v>
      </c>
      <c r="B247" s="221"/>
      <c r="C247" s="221">
        <v>0</v>
      </c>
      <c r="D247" s="221">
        <v>0</v>
      </c>
      <c r="E247" s="222">
        <f t="shared" si="23"/>
        <v>0</v>
      </c>
      <c r="F247" s="221"/>
    </row>
    <row r="248" ht="14.25" spans="1:6">
      <c r="A248" s="221" t="s">
        <v>51</v>
      </c>
      <c r="B248" s="221"/>
      <c r="C248" s="221">
        <v>0</v>
      </c>
      <c r="D248" s="221">
        <v>0</v>
      </c>
      <c r="E248" s="222">
        <f t="shared" si="23"/>
        <v>0</v>
      </c>
      <c r="F248" s="221"/>
    </row>
    <row r="249" ht="14.25" spans="1:6">
      <c r="A249" s="221" t="s">
        <v>178</v>
      </c>
      <c r="B249" s="221"/>
      <c r="C249" s="221">
        <v>0</v>
      </c>
      <c r="D249" s="221">
        <v>0</v>
      </c>
      <c r="E249" s="222">
        <f t="shared" si="23"/>
        <v>0</v>
      </c>
      <c r="F249" s="221"/>
    </row>
    <row r="250" ht="14.25" spans="1:6">
      <c r="A250" s="221" t="s">
        <v>179</v>
      </c>
      <c r="B250" s="221"/>
      <c r="C250" s="221">
        <f t="shared" ref="C250:D250" si="31">SUM(C251:C255)</f>
        <v>11</v>
      </c>
      <c r="D250" s="221">
        <f t="shared" si="31"/>
        <v>11</v>
      </c>
      <c r="E250" s="222">
        <f t="shared" si="23"/>
        <v>100</v>
      </c>
      <c r="F250" s="221"/>
    </row>
    <row r="251" ht="14.25" spans="1:6">
      <c r="A251" s="221" t="s">
        <v>42</v>
      </c>
      <c r="B251" s="221"/>
      <c r="C251" s="221">
        <v>0</v>
      </c>
      <c r="D251" s="221">
        <v>0</v>
      </c>
      <c r="E251" s="222">
        <f t="shared" si="23"/>
        <v>0</v>
      </c>
      <c r="F251" s="221"/>
    </row>
    <row r="252" ht="14.25" spans="1:6">
      <c r="A252" s="221" t="s">
        <v>43</v>
      </c>
      <c r="B252" s="221"/>
      <c r="C252" s="221">
        <v>11</v>
      </c>
      <c r="D252" s="221">
        <v>11</v>
      </c>
      <c r="E252" s="222">
        <f t="shared" si="23"/>
        <v>100</v>
      </c>
      <c r="F252" s="221"/>
    </row>
    <row r="253" ht="14.25" spans="1:6">
      <c r="A253" s="221" t="s">
        <v>44</v>
      </c>
      <c r="B253" s="221"/>
      <c r="C253" s="221">
        <v>0</v>
      </c>
      <c r="D253" s="221">
        <v>0</v>
      </c>
      <c r="E253" s="222">
        <f t="shared" si="23"/>
        <v>0</v>
      </c>
      <c r="F253" s="221"/>
    </row>
    <row r="254" ht="14.25" spans="1:6">
      <c r="A254" s="221" t="s">
        <v>51</v>
      </c>
      <c r="B254" s="221"/>
      <c r="C254" s="221">
        <v>0</v>
      </c>
      <c r="D254" s="221">
        <v>0</v>
      </c>
      <c r="E254" s="222">
        <f t="shared" si="23"/>
        <v>0</v>
      </c>
      <c r="F254" s="221"/>
    </row>
    <row r="255" ht="14.25" spans="1:6">
      <c r="A255" s="221" t="s">
        <v>180</v>
      </c>
      <c r="B255" s="221"/>
      <c r="C255" s="221">
        <v>0</v>
      </c>
      <c r="D255" s="221">
        <v>0</v>
      </c>
      <c r="E255" s="222">
        <f t="shared" si="23"/>
        <v>0</v>
      </c>
      <c r="F255" s="221"/>
    </row>
    <row r="256" ht="14.25" spans="1:6">
      <c r="A256" s="221" t="s">
        <v>181</v>
      </c>
      <c r="B256" s="221"/>
      <c r="C256" s="221">
        <f t="shared" ref="C256:D256" si="32">SUM(C257:C258)</f>
        <v>42</v>
      </c>
      <c r="D256" s="221">
        <f t="shared" si="32"/>
        <v>42</v>
      </c>
      <c r="E256" s="222">
        <f t="shared" si="23"/>
        <v>100</v>
      </c>
      <c r="F256" s="221"/>
    </row>
    <row r="257" ht="14.25" spans="1:6">
      <c r="A257" s="221" t="s">
        <v>182</v>
      </c>
      <c r="B257" s="221"/>
      <c r="C257" s="221">
        <v>0</v>
      </c>
      <c r="D257" s="221">
        <v>0</v>
      </c>
      <c r="E257" s="222">
        <f t="shared" si="23"/>
        <v>0</v>
      </c>
      <c r="F257" s="221"/>
    </row>
    <row r="258" ht="14.25" spans="1:6">
      <c r="A258" s="221" t="s">
        <v>183</v>
      </c>
      <c r="B258" s="221"/>
      <c r="C258" s="221">
        <v>42</v>
      </c>
      <c r="D258" s="221">
        <v>42</v>
      </c>
      <c r="E258" s="222">
        <f t="shared" si="23"/>
        <v>100</v>
      </c>
      <c r="F258" s="221"/>
    </row>
    <row r="259" ht="14.25" spans="1:6">
      <c r="A259" s="221" t="s">
        <v>184</v>
      </c>
      <c r="B259" s="221"/>
      <c r="C259" s="221">
        <f t="shared" ref="C259:D259" si="33">SUM(C260,C267,C270,C277,C283,C287,C289,C294)</f>
        <v>0</v>
      </c>
      <c r="D259" s="221">
        <f t="shared" si="33"/>
        <v>0</v>
      </c>
      <c r="E259" s="222">
        <f t="shared" si="23"/>
        <v>0</v>
      </c>
      <c r="F259" s="221"/>
    </row>
    <row r="260" ht="14.25" spans="1:6">
      <c r="A260" s="221" t="s">
        <v>185</v>
      </c>
      <c r="B260" s="221"/>
      <c r="C260" s="221">
        <f t="shared" ref="C260:D260" si="34">SUM(C261:C266)</f>
        <v>0</v>
      </c>
      <c r="D260" s="221">
        <f t="shared" si="34"/>
        <v>0</v>
      </c>
      <c r="E260" s="222">
        <f t="shared" si="23"/>
        <v>0</v>
      </c>
      <c r="F260" s="221"/>
    </row>
    <row r="261" ht="14.25" spans="1:6">
      <c r="A261" s="221" t="s">
        <v>42</v>
      </c>
      <c r="B261" s="221"/>
      <c r="C261" s="221">
        <v>0</v>
      </c>
      <c r="D261" s="221">
        <v>0</v>
      </c>
      <c r="E261" s="222">
        <f t="shared" si="23"/>
        <v>0</v>
      </c>
      <c r="F261" s="221"/>
    </row>
    <row r="262" ht="14.25" spans="1:6">
      <c r="A262" s="221" t="s">
        <v>43</v>
      </c>
      <c r="B262" s="221"/>
      <c r="C262" s="221">
        <v>0</v>
      </c>
      <c r="D262" s="221">
        <v>0</v>
      </c>
      <c r="E262" s="222">
        <f t="shared" si="23"/>
        <v>0</v>
      </c>
      <c r="F262" s="221"/>
    </row>
    <row r="263" ht="14.25" spans="1:6">
      <c r="A263" s="221" t="s">
        <v>44</v>
      </c>
      <c r="B263" s="221"/>
      <c r="C263" s="221">
        <v>0</v>
      </c>
      <c r="D263" s="221">
        <v>0</v>
      </c>
      <c r="E263" s="222">
        <f t="shared" ref="E263:E326" si="35">IF(D263=0,0,100)</f>
        <v>0</v>
      </c>
      <c r="F263" s="221"/>
    </row>
    <row r="264" ht="14.25" spans="1:6">
      <c r="A264" s="221" t="s">
        <v>169</v>
      </c>
      <c r="B264" s="221"/>
      <c r="C264" s="221">
        <v>0</v>
      </c>
      <c r="D264" s="221">
        <v>0</v>
      </c>
      <c r="E264" s="222">
        <f t="shared" si="35"/>
        <v>0</v>
      </c>
      <c r="F264" s="221"/>
    </row>
    <row r="265" ht="14.25" spans="1:6">
      <c r="A265" s="221" t="s">
        <v>51</v>
      </c>
      <c r="B265" s="221"/>
      <c r="C265" s="221">
        <v>0</v>
      </c>
      <c r="D265" s="221">
        <v>0</v>
      </c>
      <c r="E265" s="222">
        <f t="shared" si="35"/>
        <v>0</v>
      </c>
      <c r="F265" s="221"/>
    </row>
    <row r="266" ht="14.25" spans="1:6">
      <c r="A266" s="221" t="s">
        <v>186</v>
      </c>
      <c r="B266" s="221"/>
      <c r="C266" s="221">
        <v>0</v>
      </c>
      <c r="D266" s="221">
        <v>0</v>
      </c>
      <c r="E266" s="222">
        <f t="shared" si="35"/>
        <v>0</v>
      </c>
      <c r="F266" s="221"/>
    </row>
    <row r="267" ht="14.25" spans="1:6">
      <c r="A267" s="221" t="s">
        <v>187</v>
      </c>
      <c r="B267" s="221"/>
      <c r="C267" s="221">
        <f t="shared" ref="C267:D267" si="36">SUM(C268:C269)</f>
        <v>0</v>
      </c>
      <c r="D267" s="221">
        <f t="shared" si="36"/>
        <v>0</v>
      </c>
      <c r="E267" s="222">
        <f t="shared" si="35"/>
        <v>0</v>
      </c>
      <c r="F267" s="221"/>
    </row>
    <row r="268" ht="14.25" spans="1:6">
      <c r="A268" s="221" t="s">
        <v>188</v>
      </c>
      <c r="B268" s="221"/>
      <c r="C268" s="221">
        <v>0</v>
      </c>
      <c r="D268" s="221">
        <v>0</v>
      </c>
      <c r="E268" s="222">
        <f t="shared" si="35"/>
        <v>0</v>
      </c>
      <c r="F268" s="221"/>
    </row>
    <row r="269" ht="14.25" spans="1:6">
      <c r="A269" s="221" t="s">
        <v>189</v>
      </c>
      <c r="B269" s="221"/>
      <c r="C269" s="221">
        <v>0</v>
      </c>
      <c r="D269" s="221">
        <v>0</v>
      </c>
      <c r="E269" s="222">
        <f t="shared" si="35"/>
        <v>0</v>
      </c>
      <c r="F269" s="221"/>
    </row>
    <row r="270" ht="14.25" spans="1:6">
      <c r="A270" s="221" t="s">
        <v>190</v>
      </c>
      <c r="B270" s="221"/>
      <c r="C270" s="221">
        <f t="shared" ref="C270:D270" si="37">SUM(C271:C276)</f>
        <v>0</v>
      </c>
      <c r="D270" s="221">
        <f t="shared" si="37"/>
        <v>0</v>
      </c>
      <c r="E270" s="222">
        <f t="shared" si="35"/>
        <v>0</v>
      </c>
      <c r="F270" s="221"/>
    </row>
    <row r="271" ht="14.25" spans="1:6">
      <c r="A271" s="221" t="s">
        <v>191</v>
      </c>
      <c r="B271" s="221"/>
      <c r="C271" s="221">
        <v>0</v>
      </c>
      <c r="D271" s="221">
        <v>0</v>
      </c>
      <c r="E271" s="222">
        <f t="shared" si="35"/>
        <v>0</v>
      </c>
      <c r="F271" s="221"/>
    </row>
    <row r="272" ht="14.25" spans="1:6">
      <c r="A272" s="221" t="s">
        <v>192</v>
      </c>
      <c r="B272" s="221"/>
      <c r="C272" s="221">
        <v>0</v>
      </c>
      <c r="D272" s="221">
        <v>0</v>
      </c>
      <c r="E272" s="222">
        <f t="shared" si="35"/>
        <v>0</v>
      </c>
      <c r="F272" s="221"/>
    </row>
    <row r="273" ht="14.25" spans="1:6">
      <c r="A273" s="221" t="s">
        <v>193</v>
      </c>
      <c r="B273" s="221"/>
      <c r="C273" s="221">
        <v>0</v>
      </c>
      <c r="D273" s="221">
        <v>0</v>
      </c>
      <c r="E273" s="222">
        <f t="shared" si="35"/>
        <v>0</v>
      </c>
      <c r="F273" s="221"/>
    </row>
    <row r="274" ht="14.25" spans="1:6">
      <c r="A274" s="221" t="s">
        <v>194</v>
      </c>
      <c r="B274" s="221"/>
      <c r="C274" s="221">
        <v>0</v>
      </c>
      <c r="D274" s="221">
        <v>0</v>
      </c>
      <c r="E274" s="222">
        <f t="shared" si="35"/>
        <v>0</v>
      </c>
      <c r="F274" s="221"/>
    </row>
    <row r="275" ht="14.25" spans="1:6">
      <c r="A275" s="221" t="s">
        <v>195</v>
      </c>
      <c r="B275" s="221"/>
      <c r="C275" s="221">
        <v>0</v>
      </c>
      <c r="D275" s="221">
        <v>0</v>
      </c>
      <c r="E275" s="222">
        <f t="shared" si="35"/>
        <v>0</v>
      </c>
      <c r="F275" s="221"/>
    </row>
    <row r="276" ht="14.25" spans="1:6">
      <c r="A276" s="221" t="s">
        <v>196</v>
      </c>
      <c r="B276" s="221"/>
      <c r="C276" s="221">
        <v>0</v>
      </c>
      <c r="D276" s="221">
        <v>0</v>
      </c>
      <c r="E276" s="222">
        <f t="shared" si="35"/>
        <v>0</v>
      </c>
      <c r="F276" s="221"/>
    </row>
    <row r="277" ht="14.25" spans="1:6">
      <c r="A277" s="221" t="s">
        <v>197</v>
      </c>
      <c r="B277" s="221"/>
      <c r="C277" s="221">
        <f t="shared" ref="C277:D277" si="38">SUM(C278:C282)</f>
        <v>0</v>
      </c>
      <c r="D277" s="221">
        <f t="shared" si="38"/>
        <v>0</v>
      </c>
      <c r="E277" s="222">
        <f t="shared" si="35"/>
        <v>0</v>
      </c>
      <c r="F277" s="221"/>
    </row>
    <row r="278" ht="14.25" spans="1:6">
      <c r="A278" s="221" t="s">
        <v>198</v>
      </c>
      <c r="B278" s="221"/>
      <c r="C278" s="221">
        <v>0</v>
      </c>
      <c r="D278" s="221">
        <v>0</v>
      </c>
      <c r="E278" s="222">
        <f t="shared" si="35"/>
        <v>0</v>
      </c>
      <c r="F278" s="221"/>
    </row>
    <row r="279" ht="14.25" spans="1:6">
      <c r="A279" s="221" t="s">
        <v>199</v>
      </c>
      <c r="B279" s="221"/>
      <c r="C279" s="221">
        <v>0</v>
      </c>
      <c r="D279" s="221">
        <v>0</v>
      </c>
      <c r="E279" s="222">
        <f t="shared" si="35"/>
        <v>0</v>
      </c>
      <c r="F279" s="221"/>
    </row>
    <row r="280" ht="14.25" spans="1:6">
      <c r="A280" s="221" t="s">
        <v>200</v>
      </c>
      <c r="B280" s="221"/>
      <c r="C280" s="221">
        <v>0</v>
      </c>
      <c r="D280" s="221">
        <v>0</v>
      </c>
      <c r="E280" s="222">
        <f t="shared" si="35"/>
        <v>0</v>
      </c>
      <c r="F280" s="221"/>
    </row>
    <row r="281" ht="14.25" spans="1:6">
      <c r="A281" s="221" t="s">
        <v>201</v>
      </c>
      <c r="B281" s="221"/>
      <c r="C281" s="221">
        <v>0</v>
      </c>
      <c r="D281" s="221">
        <v>0</v>
      </c>
      <c r="E281" s="222">
        <f t="shared" si="35"/>
        <v>0</v>
      </c>
      <c r="F281" s="221"/>
    </row>
    <row r="282" ht="14.25" spans="1:6">
      <c r="A282" s="221" t="s">
        <v>202</v>
      </c>
      <c r="B282" s="221"/>
      <c r="C282" s="221">
        <v>0</v>
      </c>
      <c r="D282" s="221">
        <v>0</v>
      </c>
      <c r="E282" s="222">
        <f t="shared" si="35"/>
        <v>0</v>
      </c>
      <c r="F282" s="221"/>
    </row>
    <row r="283" ht="14.25" spans="1:6">
      <c r="A283" s="221" t="s">
        <v>203</v>
      </c>
      <c r="B283" s="221"/>
      <c r="C283" s="221">
        <f t="shared" ref="C283:D283" si="39">SUM(C284:C286)</f>
        <v>0</v>
      </c>
      <c r="D283" s="221">
        <f t="shared" si="39"/>
        <v>0</v>
      </c>
      <c r="E283" s="222">
        <f t="shared" si="35"/>
        <v>0</v>
      </c>
      <c r="F283" s="221"/>
    </row>
    <row r="284" ht="14.25" spans="1:6">
      <c r="A284" s="221" t="s">
        <v>204</v>
      </c>
      <c r="B284" s="221"/>
      <c r="C284" s="221">
        <v>0</v>
      </c>
      <c r="D284" s="221">
        <v>0</v>
      </c>
      <c r="E284" s="222">
        <f t="shared" si="35"/>
        <v>0</v>
      </c>
      <c r="F284" s="221"/>
    </row>
    <row r="285" ht="14.25" spans="1:6">
      <c r="A285" s="221" t="s">
        <v>205</v>
      </c>
      <c r="B285" s="221"/>
      <c r="C285" s="221">
        <v>0</v>
      </c>
      <c r="D285" s="221">
        <v>0</v>
      </c>
      <c r="E285" s="222">
        <f t="shared" si="35"/>
        <v>0</v>
      </c>
      <c r="F285" s="221"/>
    </row>
    <row r="286" ht="14.25" spans="1:6">
      <c r="A286" s="221" t="s">
        <v>206</v>
      </c>
      <c r="B286" s="221"/>
      <c r="C286" s="221">
        <v>0</v>
      </c>
      <c r="D286" s="221">
        <v>0</v>
      </c>
      <c r="E286" s="222">
        <f t="shared" si="35"/>
        <v>0</v>
      </c>
      <c r="F286" s="221"/>
    </row>
    <row r="287" ht="14.25" spans="1:6">
      <c r="A287" s="221" t="s">
        <v>207</v>
      </c>
      <c r="B287" s="221"/>
      <c r="C287" s="221">
        <f t="shared" ref="C287:D287" si="40">C288</f>
        <v>0</v>
      </c>
      <c r="D287" s="221">
        <f t="shared" si="40"/>
        <v>0</v>
      </c>
      <c r="E287" s="222">
        <f t="shared" si="35"/>
        <v>0</v>
      </c>
      <c r="F287" s="221"/>
    </row>
    <row r="288" ht="14.25" spans="1:6">
      <c r="A288" s="221" t="s">
        <v>208</v>
      </c>
      <c r="B288" s="221"/>
      <c r="C288" s="221">
        <v>0</v>
      </c>
      <c r="D288" s="221">
        <v>0</v>
      </c>
      <c r="E288" s="222">
        <f t="shared" si="35"/>
        <v>0</v>
      </c>
      <c r="F288" s="221"/>
    </row>
    <row r="289" ht="14.25" spans="1:6">
      <c r="A289" s="221" t="s">
        <v>209</v>
      </c>
      <c r="B289" s="221"/>
      <c r="C289" s="221">
        <f t="shared" ref="C289:D289" si="41">SUM(C290:C293)</f>
        <v>0</v>
      </c>
      <c r="D289" s="221">
        <f t="shared" si="41"/>
        <v>0</v>
      </c>
      <c r="E289" s="222">
        <f t="shared" si="35"/>
        <v>0</v>
      </c>
      <c r="F289" s="221"/>
    </row>
    <row r="290" ht="14.25" spans="1:6">
      <c r="A290" s="221" t="s">
        <v>210</v>
      </c>
      <c r="B290" s="221"/>
      <c r="C290" s="221">
        <v>0</v>
      </c>
      <c r="D290" s="221">
        <v>0</v>
      </c>
      <c r="E290" s="222">
        <f t="shared" si="35"/>
        <v>0</v>
      </c>
      <c r="F290" s="221"/>
    </row>
    <row r="291" ht="14.25" spans="1:6">
      <c r="A291" s="221" t="s">
        <v>211</v>
      </c>
      <c r="B291" s="221"/>
      <c r="C291" s="221">
        <v>0</v>
      </c>
      <c r="D291" s="221">
        <v>0</v>
      </c>
      <c r="E291" s="222">
        <f t="shared" si="35"/>
        <v>0</v>
      </c>
      <c r="F291" s="221"/>
    </row>
    <row r="292" ht="14.25" spans="1:6">
      <c r="A292" s="221" t="s">
        <v>212</v>
      </c>
      <c r="B292" s="221"/>
      <c r="C292" s="221">
        <v>0</v>
      </c>
      <c r="D292" s="221">
        <v>0</v>
      </c>
      <c r="E292" s="222">
        <f t="shared" si="35"/>
        <v>0</v>
      </c>
      <c r="F292" s="221"/>
    </row>
    <row r="293" ht="14.25" spans="1:6">
      <c r="A293" s="221" t="s">
        <v>213</v>
      </c>
      <c r="B293" s="221"/>
      <c r="C293" s="221">
        <v>0</v>
      </c>
      <c r="D293" s="221">
        <v>0</v>
      </c>
      <c r="E293" s="222">
        <f t="shared" si="35"/>
        <v>0</v>
      </c>
      <c r="F293" s="221"/>
    </row>
    <row r="294" ht="14.25" spans="1:6">
      <c r="A294" s="221" t="s">
        <v>214</v>
      </c>
      <c r="B294" s="221"/>
      <c r="C294" s="221">
        <f t="shared" ref="C294:D294" si="42">C295</f>
        <v>0</v>
      </c>
      <c r="D294" s="221">
        <f t="shared" si="42"/>
        <v>0</v>
      </c>
      <c r="E294" s="222">
        <f t="shared" si="35"/>
        <v>0</v>
      </c>
      <c r="F294" s="221"/>
    </row>
    <row r="295" ht="14.25" spans="1:6">
      <c r="A295" s="221" t="s">
        <v>215</v>
      </c>
      <c r="B295" s="221"/>
      <c r="C295" s="221">
        <v>0</v>
      </c>
      <c r="D295" s="221">
        <v>0</v>
      </c>
      <c r="E295" s="222">
        <f t="shared" si="35"/>
        <v>0</v>
      </c>
      <c r="F295" s="221"/>
    </row>
    <row r="296" ht="14.25" spans="1:6">
      <c r="A296" s="221" t="s">
        <v>216</v>
      </c>
      <c r="B296" s="221"/>
      <c r="C296" s="221">
        <f t="shared" ref="C296:D296" si="43">SUM(C297,C299,C301,C303,C312)</f>
        <v>0</v>
      </c>
      <c r="D296" s="221">
        <f t="shared" si="43"/>
        <v>0</v>
      </c>
      <c r="E296" s="222">
        <f t="shared" si="35"/>
        <v>0</v>
      </c>
      <c r="F296" s="221"/>
    </row>
    <row r="297" ht="14.25" spans="1:6">
      <c r="A297" s="221" t="s">
        <v>217</v>
      </c>
      <c r="B297" s="221"/>
      <c r="C297" s="221">
        <f t="shared" ref="C297:D297" si="44">C298</f>
        <v>0</v>
      </c>
      <c r="D297" s="221">
        <f t="shared" si="44"/>
        <v>0</v>
      </c>
      <c r="E297" s="222">
        <f t="shared" si="35"/>
        <v>0</v>
      </c>
      <c r="F297" s="221"/>
    </row>
    <row r="298" ht="14.25" spans="1:6">
      <c r="A298" s="221" t="s">
        <v>218</v>
      </c>
      <c r="B298" s="221"/>
      <c r="C298" s="221">
        <v>0</v>
      </c>
      <c r="D298" s="221">
        <v>0</v>
      </c>
      <c r="E298" s="222">
        <f t="shared" si="35"/>
        <v>0</v>
      </c>
      <c r="F298" s="221"/>
    </row>
    <row r="299" ht="14.25" spans="1:6">
      <c r="A299" s="221" t="s">
        <v>219</v>
      </c>
      <c r="B299" s="221"/>
      <c r="C299" s="221">
        <f t="shared" ref="C299:D299" si="45">C300</f>
        <v>0</v>
      </c>
      <c r="D299" s="221">
        <f t="shared" si="45"/>
        <v>0</v>
      </c>
      <c r="E299" s="222">
        <f t="shared" si="35"/>
        <v>0</v>
      </c>
      <c r="F299" s="221"/>
    </row>
    <row r="300" ht="14.25" spans="1:6">
      <c r="A300" s="221" t="s">
        <v>220</v>
      </c>
      <c r="B300" s="221"/>
      <c r="C300" s="221">
        <v>0</v>
      </c>
      <c r="D300" s="221">
        <v>0</v>
      </c>
      <c r="E300" s="222">
        <f t="shared" si="35"/>
        <v>0</v>
      </c>
      <c r="F300" s="221"/>
    </row>
    <row r="301" ht="14.25" spans="1:6">
      <c r="A301" s="221" t="s">
        <v>221</v>
      </c>
      <c r="B301" s="221"/>
      <c r="C301" s="221">
        <f t="shared" ref="C301:D301" si="46">C302</f>
        <v>0</v>
      </c>
      <c r="D301" s="221">
        <f t="shared" si="46"/>
        <v>0</v>
      </c>
      <c r="E301" s="222">
        <f t="shared" si="35"/>
        <v>0</v>
      </c>
      <c r="F301" s="221"/>
    </row>
    <row r="302" ht="14.25" spans="1:6">
      <c r="A302" s="221" t="s">
        <v>222</v>
      </c>
      <c r="B302" s="221"/>
      <c r="C302" s="221">
        <v>0</v>
      </c>
      <c r="D302" s="221">
        <v>0</v>
      </c>
      <c r="E302" s="222">
        <f t="shared" si="35"/>
        <v>0</v>
      </c>
      <c r="F302" s="221"/>
    </row>
    <row r="303" ht="14.25" spans="1:6">
      <c r="A303" s="221" t="s">
        <v>223</v>
      </c>
      <c r="B303" s="221"/>
      <c r="C303" s="221">
        <f t="shared" ref="C303:D303" si="47">SUM(C304:C311)</f>
        <v>0</v>
      </c>
      <c r="D303" s="221">
        <f t="shared" si="47"/>
        <v>0</v>
      </c>
      <c r="E303" s="222">
        <f t="shared" si="35"/>
        <v>0</v>
      </c>
      <c r="F303" s="221"/>
    </row>
    <row r="304" ht="14.25" spans="1:6">
      <c r="A304" s="221" t="s">
        <v>224</v>
      </c>
      <c r="B304" s="221"/>
      <c r="C304" s="221">
        <v>0</v>
      </c>
      <c r="D304" s="221">
        <v>0</v>
      </c>
      <c r="E304" s="222">
        <f t="shared" si="35"/>
        <v>0</v>
      </c>
      <c r="F304" s="221"/>
    </row>
    <row r="305" ht="14.25" spans="1:6">
      <c r="A305" s="221" t="s">
        <v>225</v>
      </c>
      <c r="B305" s="221"/>
      <c r="C305" s="221">
        <v>0</v>
      </c>
      <c r="D305" s="221">
        <v>0</v>
      </c>
      <c r="E305" s="222">
        <f t="shared" si="35"/>
        <v>0</v>
      </c>
      <c r="F305" s="221"/>
    </row>
    <row r="306" ht="14.25" spans="1:6">
      <c r="A306" s="221" t="s">
        <v>226</v>
      </c>
      <c r="B306" s="221"/>
      <c r="C306" s="221">
        <v>0</v>
      </c>
      <c r="D306" s="221">
        <v>0</v>
      </c>
      <c r="E306" s="222">
        <f t="shared" si="35"/>
        <v>0</v>
      </c>
      <c r="F306" s="221"/>
    </row>
    <row r="307" ht="14.25" spans="1:6">
      <c r="A307" s="221" t="s">
        <v>227</v>
      </c>
      <c r="B307" s="221"/>
      <c r="C307" s="221">
        <v>0</v>
      </c>
      <c r="D307" s="221">
        <v>0</v>
      </c>
      <c r="E307" s="222">
        <f t="shared" si="35"/>
        <v>0</v>
      </c>
      <c r="F307" s="221"/>
    </row>
    <row r="308" ht="14.25" spans="1:6">
      <c r="A308" s="221" t="s">
        <v>228</v>
      </c>
      <c r="B308" s="221"/>
      <c r="C308" s="221">
        <v>0</v>
      </c>
      <c r="D308" s="221">
        <v>0</v>
      </c>
      <c r="E308" s="222">
        <f t="shared" si="35"/>
        <v>0</v>
      </c>
      <c r="F308" s="221"/>
    </row>
    <row r="309" ht="14.25" spans="1:6">
      <c r="A309" s="221" t="s">
        <v>229</v>
      </c>
      <c r="B309" s="221"/>
      <c r="C309" s="221">
        <v>0</v>
      </c>
      <c r="D309" s="221">
        <v>0</v>
      </c>
      <c r="E309" s="222">
        <f t="shared" si="35"/>
        <v>0</v>
      </c>
      <c r="F309" s="221"/>
    </row>
    <row r="310" ht="14.25" spans="1:6">
      <c r="A310" s="221" t="s">
        <v>230</v>
      </c>
      <c r="B310" s="221"/>
      <c r="C310" s="221">
        <v>0</v>
      </c>
      <c r="D310" s="221">
        <v>0</v>
      </c>
      <c r="E310" s="222">
        <f t="shared" si="35"/>
        <v>0</v>
      </c>
      <c r="F310" s="221"/>
    </row>
    <row r="311" ht="14.25" spans="1:6">
      <c r="A311" s="221" t="s">
        <v>231</v>
      </c>
      <c r="B311" s="221"/>
      <c r="C311" s="221">
        <v>0</v>
      </c>
      <c r="D311" s="221">
        <v>0</v>
      </c>
      <c r="E311" s="222">
        <f t="shared" si="35"/>
        <v>0</v>
      </c>
      <c r="F311" s="221"/>
    </row>
    <row r="312" ht="14.25" spans="1:6">
      <c r="A312" s="221" t="s">
        <v>232</v>
      </c>
      <c r="B312" s="221"/>
      <c r="C312" s="221">
        <f t="shared" ref="C312:D312" si="48">C313</f>
        <v>0</v>
      </c>
      <c r="D312" s="221">
        <f t="shared" si="48"/>
        <v>0</v>
      </c>
      <c r="E312" s="222">
        <f t="shared" si="35"/>
        <v>0</v>
      </c>
      <c r="F312" s="221"/>
    </row>
    <row r="313" ht="14.25" spans="1:6">
      <c r="A313" s="221" t="s">
        <v>233</v>
      </c>
      <c r="B313" s="221"/>
      <c r="C313" s="221">
        <v>0</v>
      </c>
      <c r="D313" s="221">
        <v>0</v>
      </c>
      <c r="E313" s="222">
        <f t="shared" si="35"/>
        <v>0</v>
      </c>
      <c r="F313" s="221"/>
    </row>
    <row r="314" ht="14.25" spans="1:6">
      <c r="A314" s="221" t="s">
        <v>234</v>
      </c>
      <c r="B314" s="221"/>
      <c r="C314" s="221">
        <f t="shared" ref="C314:D314" si="49">SUM(C315,C325,C347,C354,C366,C375,C389,C398,C407,C415,C423,C432)</f>
        <v>16610</v>
      </c>
      <c r="D314" s="221">
        <f t="shared" si="49"/>
        <v>16610</v>
      </c>
      <c r="E314" s="222">
        <f t="shared" si="35"/>
        <v>100</v>
      </c>
      <c r="F314" s="221"/>
    </row>
    <row r="315" ht="14.25" spans="1:6">
      <c r="A315" s="221" t="s">
        <v>235</v>
      </c>
      <c r="B315" s="221"/>
      <c r="C315" s="221">
        <f t="shared" ref="C315:D315" si="50">SUM(C316:C324)</f>
        <v>661</v>
      </c>
      <c r="D315" s="221">
        <f t="shared" si="50"/>
        <v>661</v>
      </c>
      <c r="E315" s="222">
        <f t="shared" si="35"/>
        <v>100</v>
      </c>
      <c r="F315" s="221"/>
    </row>
    <row r="316" ht="14.25" spans="1:6">
      <c r="A316" s="221" t="s">
        <v>236</v>
      </c>
      <c r="B316" s="221"/>
      <c r="C316" s="221">
        <v>134</v>
      </c>
      <c r="D316" s="221">
        <v>134</v>
      </c>
      <c r="E316" s="222">
        <f t="shared" si="35"/>
        <v>100</v>
      </c>
      <c r="F316" s="221"/>
    </row>
    <row r="317" ht="14.25" spans="1:6">
      <c r="A317" s="221" t="s">
        <v>237</v>
      </c>
      <c r="B317" s="221"/>
      <c r="C317" s="221">
        <v>0</v>
      </c>
      <c r="D317" s="221">
        <v>0</v>
      </c>
      <c r="E317" s="222">
        <f t="shared" si="35"/>
        <v>0</v>
      </c>
      <c r="F317" s="221"/>
    </row>
    <row r="318" ht="14.25" spans="1:6">
      <c r="A318" s="221" t="s">
        <v>238</v>
      </c>
      <c r="B318" s="221"/>
      <c r="C318" s="221">
        <v>527</v>
      </c>
      <c r="D318" s="221">
        <v>527</v>
      </c>
      <c r="E318" s="222">
        <f t="shared" si="35"/>
        <v>100</v>
      </c>
      <c r="F318" s="221"/>
    </row>
    <row r="319" ht="14.25" spans="1:6">
      <c r="A319" s="221" t="s">
        <v>239</v>
      </c>
      <c r="B319" s="221"/>
      <c r="C319" s="221">
        <v>0</v>
      </c>
      <c r="D319" s="221">
        <v>0</v>
      </c>
      <c r="E319" s="222">
        <f t="shared" si="35"/>
        <v>0</v>
      </c>
      <c r="F319" s="221"/>
    </row>
    <row r="320" ht="14.25" spans="1:6">
      <c r="A320" s="221" t="s">
        <v>240</v>
      </c>
      <c r="B320" s="221"/>
      <c r="C320" s="221">
        <v>0</v>
      </c>
      <c r="D320" s="221">
        <v>0</v>
      </c>
      <c r="E320" s="222">
        <f t="shared" si="35"/>
        <v>0</v>
      </c>
      <c r="F320" s="221"/>
    </row>
    <row r="321" ht="14.25" spans="1:6">
      <c r="A321" s="221" t="s">
        <v>241</v>
      </c>
      <c r="B321" s="221"/>
      <c r="C321" s="221">
        <v>0</v>
      </c>
      <c r="D321" s="221">
        <v>0</v>
      </c>
      <c r="E321" s="222">
        <f t="shared" si="35"/>
        <v>0</v>
      </c>
      <c r="F321" s="221"/>
    </row>
    <row r="322" ht="14.25" spans="1:6">
      <c r="A322" s="221" t="s">
        <v>242</v>
      </c>
      <c r="B322" s="221"/>
      <c r="C322" s="221">
        <v>0</v>
      </c>
      <c r="D322" s="221">
        <v>0</v>
      </c>
      <c r="E322" s="222">
        <f t="shared" si="35"/>
        <v>0</v>
      </c>
      <c r="F322" s="221"/>
    </row>
    <row r="323" ht="14.25" spans="1:6">
      <c r="A323" s="221" t="s">
        <v>243</v>
      </c>
      <c r="B323" s="221"/>
      <c r="C323" s="221">
        <v>0</v>
      </c>
      <c r="D323" s="221">
        <v>0</v>
      </c>
      <c r="E323" s="222">
        <f t="shared" si="35"/>
        <v>0</v>
      </c>
      <c r="F323" s="221"/>
    </row>
    <row r="324" ht="14.25" spans="1:6">
      <c r="A324" s="221" t="s">
        <v>244</v>
      </c>
      <c r="B324" s="221"/>
      <c r="C324" s="221">
        <v>0</v>
      </c>
      <c r="D324" s="221">
        <v>0</v>
      </c>
      <c r="E324" s="222">
        <f t="shared" si="35"/>
        <v>0</v>
      </c>
      <c r="F324" s="221"/>
    </row>
    <row r="325" ht="14.25" spans="1:6">
      <c r="A325" s="221" t="s">
        <v>245</v>
      </c>
      <c r="B325" s="221"/>
      <c r="C325" s="221">
        <f t="shared" ref="C325:D325" si="51">SUM(C326:C346)</f>
        <v>11038</v>
      </c>
      <c r="D325" s="221">
        <f t="shared" si="51"/>
        <v>11038</v>
      </c>
      <c r="E325" s="222">
        <f t="shared" si="35"/>
        <v>100</v>
      </c>
      <c r="F325" s="221"/>
    </row>
    <row r="326" ht="14.25" spans="1:6">
      <c r="A326" s="221" t="s">
        <v>42</v>
      </c>
      <c r="B326" s="221"/>
      <c r="C326" s="221">
        <v>8145</v>
      </c>
      <c r="D326" s="221">
        <v>8145</v>
      </c>
      <c r="E326" s="222">
        <f t="shared" si="35"/>
        <v>100</v>
      </c>
      <c r="F326" s="221"/>
    </row>
    <row r="327" ht="14.25" spans="1:6">
      <c r="A327" s="221" t="s">
        <v>43</v>
      </c>
      <c r="B327" s="221"/>
      <c r="C327" s="221">
        <v>2686</v>
      </c>
      <c r="D327" s="221">
        <v>2686</v>
      </c>
      <c r="E327" s="222">
        <f t="shared" ref="E327:E390" si="52">IF(D327=0,0,100)</f>
        <v>100</v>
      </c>
      <c r="F327" s="221"/>
    </row>
    <row r="328" ht="14.25" spans="1:6">
      <c r="A328" s="221" t="s">
        <v>44</v>
      </c>
      <c r="B328" s="221"/>
      <c r="C328" s="221">
        <v>0</v>
      </c>
      <c r="D328" s="221">
        <v>0</v>
      </c>
      <c r="E328" s="222">
        <f t="shared" si="52"/>
        <v>0</v>
      </c>
      <c r="F328" s="221"/>
    </row>
    <row r="329" ht="14.25" spans="1:6">
      <c r="A329" s="221" t="s">
        <v>246</v>
      </c>
      <c r="B329" s="221"/>
      <c r="C329" s="221">
        <v>0</v>
      </c>
      <c r="D329" s="221">
        <v>0</v>
      </c>
      <c r="E329" s="222">
        <f t="shared" si="52"/>
        <v>0</v>
      </c>
      <c r="F329" s="221"/>
    </row>
    <row r="330" ht="14.25" spans="1:6">
      <c r="A330" s="221" t="s">
        <v>247</v>
      </c>
      <c r="B330" s="221"/>
      <c r="C330" s="221">
        <v>8</v>
      </c>
      <c r="D330" s="221">
        <v>8</v>
      </c>
      <c r="E330" s="222">
        <f t="shared" si="52"/>
        <v>100</v>
      </c>
      <c r="F330" s="221"/>
    </row>
    <row r="331" ht="14.25" spans="1:6">
      <c r="A331" s="221" t="s">
        <v>248</v>
      </c>
      <c r="B331" s="221"/>
      <c r="C331" s="221">
        <v>34</v>
      </c>
      <c r="D331" s="221">
        <v>34</v>
      </c>
      <c r="E331" s="222">
        <f t="shared" si="52"/>
        <v>100</v>
      </c>
      <c r="F331" s="221"/>
    </row>
    <row r="332" ht="14.25" spans="1:6">
      <c r="A332" s="221" t="s">
        <v>249</v>
      </c>
      <c r="B332" s="221"/>
      <c r="C332" s="221">
        <v>0</v>
      </c>
      <c r="D332" s="221">
        <v>0</v>
      </c>
      <c r="E332" s="222">
        <f t="shared" si="52"/>
        <v>0</v>
      </c>
      <c r="F332" s="221"/>
    </row>
    <row r="333" ht="14.25" spans="1:6">
      <c r="A333" s="221" t="s">
        <v>250</v>
      </c>
      <c r="B333" s="221"/>
      <c r="C333" s="221">
        <v>24</v>
      </c>
      <c r="D333" s="221">
        <v>24</v>
      </c>
      <c r="E333" s="222">
        <f t="shared" si="52"/>
        <v>100</v>
      </c>
      <c r="F333" s="221"/>
    </row>
    <row r="334" ht="14.25" spans="1:6">
      <c r="A334" s="221" t="s">
        <v>251</v>
      </c>
      <c r="B334" s="221"/>
      <c r="C334" s="221">
        <v>0</v>
      </c>
      <c r="D334" s="221">
        <v>0</v>
      </c>
      <c r="E334" s="222">
        <f t="shared" si="52"/>
        <v>0</v>
      </c>
      <c r="F334" s="221"/>
    </row>
    <row r="335" ht="14.25" spans="1:6">
      <c r="A335" s="221" t="s">
        <v>252</v>
      </c>
      <c r="B335" s="221"/>
      <c r="C335" s="221">
        <v>0</v>
      </c>
      <c r="D335" s="221">
        <v>0</v>
      </c>
      <c r="E335" s="222">
        <f t="shared" si="52"/>
        <v>0</v>
      </c>
      <c r="F335" s="221"/>
    </row>
    <row r="336" ht="14.25" spans="1:6">
      <c r="A336" s="221" t="s">
        <v>253</v>
      </c>
      <c r="B336" s="221"/>
      <c r="C336" s="221">
        <v>3</v>
      </c>
      <c r="D336" s="221">
        <v>3</v>
      </c>
      <c r="E336" s="222">
        <f t="shared" si="52"/>
        <v>100</v>
      </c>
      <c r="F336" s="221"/>
    </row>
    <row r="337" ht="14.25" spans="1:6">
      <c r="A337" s="221" t="s">
        <v>254</v>
      </c>
      <c r="B337" s="221"/>
      <c r="C337" s="221">
        <v>0</v>
      </c>
      <c r="D337" s="221">
        <v>0</v>
      </c>
      <c r="E337" s="222">
        <f t="shared" si="52"/>
        <v>0</v>
      </c>
      <c r="F337" s="221"/>
    </row>
    <row r="338" ht="14.25" spans="1:6">
      <c r="A338" s="221" t="s">
        <v>255</v>
      </c>
      <c r="B338" s="221"/>
      <c r="C338" s="221">
        <v>0</v>
      </c>
      <c r="D338" s="221">
        <v>0</v>
      </c>
      <c r="E338" s="222">
        <f t="shared" si="52"/>
        <v>0</v>
      </c>
      <c r="F338" s="221"/>
    </row>
    <row r="339" ht="14.25" spans="1:6">
      <c r="A339" s="221" t="s">
        <v>256</v>
      </c>
      <c r="B339" s="221"/>
      <c r="C339" s="221">
        <v>0</v>
      </c>
      <c r="D339" s="221">
        <v>0</v>
      </c>
      <c r="E339" s="222">
        <f t="shared" si="52"/>
        <v>0</v>
      </c>
      <c r="F339" s="221"/>
    </row>
    <row r="340" ht="14.25" spans="1:6">
      <c r="A340" s="221" t="s">
        <v>257</v>
      </c>
      <c r="B340" s="221"/>
      <c r="C340" s="221">
        <v>0</v>
      </c>
      <c r="D340" s="221">
        <v>0</v>
      </c>
      <c r="E340" s="222">
        <f t="shared" si="52"/>
        <v>0</v>
      </c>
      <c r="F340" s="221"/>
    </row>
    <row r="341" ht="14.25" spans="1:6">
      <c r="A341" s="221" t="s">
        <v>258</v>
      </c>
      <c r="B341" s="221"/>
      <c r="C341" s="221">
        <v>0</v>
      </c>
      <c r="D341" s="221">
        <v>0</v>
      </c>
      <c r="E341" s="222">
        <f t="shared" si="52"/>
        <v>0</v>
      </c>
      <c r="F341" s="221"/>
    </row>
    <row r="342" ht="14.25" spans="1:6">
      <c r="A342" s="221" t="s">
        <v>259</v>
      </c>
      <c r="B342" s="221"/>
      <c r="C342" s="221">
        <v>0</v>
      </c>
      <c r="D342" s="221">
        <v>0</v>
      </c>
      <c r="E342" s="222">
        <f t="shared" si="52"/>
        <v>0</v>
      </c>
      <c r="F342" s="221"/>
    </row>
    <row r="343" ht="14.25" spans="1:6">
      <c r="A343" s="221" t="s">
        <v>260</v>
      </c>
      <c r="B343" s="221"/>
      <c r="C343" s="221">
        <v>0</v>
      </c>
      <c r="D343" s="221">
        <v>0</v>
      </c>
      <c r="E343" s="222">
        <f t="shared" si="52"/>
        <v>0</v>
      </c>
      <c r="F343" s="221"/>
    </row>
    <row r="344" ht="14.25" spans="1:6">
      <c r="A344" s="221" t="s">
        <v>85</v>
      </c>
      <c r="B344" s="221"/>
      <c r="C344" s="221">
        <v>138</v>
      </c>
      <c r="D344" s="221">
        <v>138</v>
      </c>
      <c r="E344" s="222">
        <f t="shared" si="52"/>
        <v>100</v>
      </c>
      <c r="F344" s="221"/>
    </row>
    <row r="345" ht="14.25" spans="1:6">
      <c r="A345" s="221" t="s">
        <v>51</v>
      </c>
      <c r="B345" s="221"/>
      <c r="C345" s="221">
        <v>0</v>
      </c>
      <c r="D345" s="221">
        <v>0</v>
      </c>
      <c r="E345" s="222">
        <f t="shared" si="52"/>
        <v>0</v>
      </c>
      <c r="F345" s="221"/>
    </row>
    <row r="346" ht="14.25" spans="1:6">
      <c r="A346" s="221" t="s">
        <v>261</v>
      </c>
      <c r="B346" s="221"/>
      <c r="C346" s="221">
        <v>0</v>
      </c>
      <c r="D346" s="221">
        <v>0</v>
      </c>
      <c r="E346" s="222">
        <f t="shared" si="52"/>
        <v>0</v>
      </c>
      <c r="F346" s="221"/>
    </row>
    <row r="347" ht="14.25" spans="1:6">
      <c r="A347" s="221" t="s">
        <v>262</v>
      </c>
      <c r="B347" s="221"/>
      <c r="C347" s="221">
        <f t="shared" ref="C347:D347" si="53">SUM(C348:C353)</f>
        <v>0</v>
      </c>
      <c r="D347" s="221">
        <f t="shared" si="53"/>
        <v>0</v>
      </c>
      <c r="E347" s="222">
        <f t="shared" si="52"/>
        <v>0</v>
      </c>
      <c r="F347" s="221"/>
    </row>
    <row r="348" ht="14.25" spans="1:6">
      <c r="A348" s="221" t="s">
        <v>42</v>
      </c>
      <c r="B348" s="221"/>
      <c r="C348" s="221">
        <v>0</v>
      </c>
      <c r="D348" s="221">
        <v>0</v>
      </c>
      <c r="E348" s="222">
        <f t="shared" si="52"/>
        <v>0</v>
      </c>
      <c r="F348" s="221"/>
    </row>
    <row r="349" ht="14.25" spans="1:6">
      <c r="A349" s="221" t="s">
        <v>43</v>
      </c>
      <c r="B349" s="221"/>
      <c r="C349" s="221">
        <v>0</v>
      </c>
      <c r="D349" s="221">
        <v>0</v>
      </c>
      <c r="E349" s="222">
        <f t="shared" si="52"/>
        <v>0</v>
      </c>
      <c r="F349" s="221"/>
    </row>
    <row r="350" ht="14.25" spans="1:6">
      <c r="A350" s="221" t="s">
        <v>44</v>
      </c>
      <c r="B350" s="221"/>
      <c r="C350" s="221">
        <v>0</v>
      </c>
      <c r="D350" s="221">
        <v>0</v>
      </c>
      <c r="E350" s="222">
        <f t="shared" si="52"/>
        <v>0</v>
      </c>
      <c r="F350" s="221"/>
    </row>
    <row r="351" ht="14.25" spans="1:6">
      <c r="A351" s="221" t="s">
        <v>263</v>
      </c>
      <c r="B351" s="221"/>
      <c r="C351" s="221">
        <v>0</v>
      </c>
      <c r="D351" s="221">
        <v>0</v>
      </c>
      <c r="E351" s="222">
        <f t="shared" si="52"/>
        <v>0</v>
      </c>
      <c r="F351" s="221"/>
    </row>
    <row r="352" ht="14.25" spans="1:6">
      <c r="A352" s="221" t="s">
        <v>51</v>
      </c>
      <c r="B352" s="221"/>
      <c r="C352" s="221">
        <v>0</v>
      </c>
      <c r="D352" s="221">
        <v>0</v>
      </c>
      <c r="E352" s="222">
        <f t="shared" si="52"/>
        <v>0</v>
      </c>
      <c r="F352" s="221"/>
    </row>
    <row r="353" ht="14.25" spans="1:6">
      <c r="A353" s="221" t="s">
        <v>264</v>
      </c>
      <c r="B353" s="221"/>
      <c r="C353" s="221">
        <v>0</v>
      </c>
      <c r="D353" s="221">
        <v>0</v>
      </c>
      <c r="E353" s="222">
        <f t="shared" si="52"/>
        <v>0</v>
      </c>
      <c r="F353" s="221"/>
    </row>
    <row r="354" ht="14.25" spans="1:6">
      <c r="A354" s="221" t="s">
        <v>265</v>
      </c>
      <c r="B354" s="221"/>
      <c r="C354" s="221">
        <f t="shared" ref="C354:D354" si="54">SUM(C355:C365)</f>
        <v>1269</v>
      </c>
      <c r="D354" s="221">
        <f t="shared" si="54"/>
        <v>1269</v>
      </c>
      <c r="E354" s="222">
        <f t="shared" si="52"/>
        <v>100</v>
      </c>
      <c r="F354" s="221"/>
    </row>
    <row r="355" ht="14.25" spans="1:6">
      <c r="A355" s="221" t="s">
        <v>42</v>
      </c>
      <c r="B355" s="221"/>
      <c r="C355" s="221">
        <v>1106</v>
      </c>
      <c r="D355" s="221">
        <v>1106</v>
      </c>
      <c r="E355" s="222">
        <f t="shared" si="52"/>
        <v>100</v>
      </c>
      <c r="F355" s="221"/>
    </row>
    <row r="356" ht="14.25" spans="1:6">
      <c r="A356" s="221" t="s">
        <v>43</v>
      </c>
      <c r="B356" s="221"/>
      <c r="C356" s="221">
        <v>158</v>
      </c>
      <c r="D356" s="221">
        <v>158</v>
      </c>
      <c r="E356" s="222">
        <f t="shared" si="52"/>
        <v>100</v>
      </c>
      <c r="F356" s="221"/>
    </row>
    <row r="357" ht="14.25" spans="1:6">
      <c r="A357" s="221" t="s">
        <v>44</v>
      </c>
      <c r="B357" s="221"/>
      <c r="C357" s="221">
        <v>0</v>
      </c>
      <c r="D357" s="221">
        <v>0</v>
      </c>
      <c r="E357" s="222">
        <f t="shared" si="52"/>
        <v>0</v>
      </c>
      <c r="F357" s="221"/>
    </row>
    <row r="358" ht="14.25" spans="1:6">
      <c r="A358" s="221" t="s">
        <v>266</v>
      </c>
      <c r="B358" s="221"/>
      <c r="C358" s="221">
        <v>5</v>
      </c>
      <c r="D358" s="221">
        <v>5</v>
      </c>
      <c r="E358" s="222">
        <f t="shared" si="52"/>
        <v>100</v>
      </c>
      <c r="F358" s="221"/>
    </row>
    <row r="359" ht="14.25" spans="1:6">
      <c r="A359" s="221" t="s">
        <v>267</v>
      </c>
      <c r="B359" s="221"/>
      <c r="C359" s="221">
        <v>0</v>
      </c>
      <c r="D359" s="221">
        <v>0</v>
      </c>
      <c r="E359" s="222">
        <f t="shared" si="52"/>
        <v>0</v>
      </c>
      <c r="F359" s="221"/>
    </row>
    <row r="360" ht="14.25" spans="1:6">
      <c r="A360" s="221" t="s">
        <v>268</v>
      </c>
      <c r="B360" s="221"/>
      <c r="C360" s="221">
        <v>0</v>
      </c>
      <c r="D360" s="221">
        <v>0</v>
      </c>
      <c r="E360" s="222">
        <f t="shared" si="52"/>
        <v>0</v>
      </c>
      <c r="F360" s="221"/>
    </row>
    <row r="361" ht="14.25" spans="1:6">
      <c r="A361" s="221" t="s">
        <v>269</v>
      </c>
      <c r="B361" s="221"/>
      <c r="C361" s="221">
        <v>0</v>
      </c>
      <c r="D361" s="221">
        <v>0</v>
      </c>
      <c r="E361" s="222">
        <f t="shared" si="52"/>
        <v>0</v>
      </c>
      <c r="F361" s="221"/>
    </row>
    <row r="362" ht="14.25" spans="1:6">
      <c r="A362" s="221" t="s">
        <v>270</v>
      </c>
      <c r="B362" s="221"/>
      <c r="C362" s="221">
        <v>0</v>
      </c>
      <c r="D362" s="221">
        <v>0</v>
      </c>
      <c r="E362" s="222">
        <f t="shared" si="52"/>
        <v>0</v>
      </c>
      <c r="F362" s="221"/>
    </row>
    <row r="363" ht="14.25" spans="1:6">
      <c r="A363" s="221" t="s">
        <v>271</v>
      </c>
      <c r="B363" s="221"/>
      <c r="C363" s="221">
        <v>0</v>
      </c>
      <c r="D363" s="221">
        <v>0</v>
      </c>
      <c r="E363" s="222">
        <f t="shared" si="52"/>
        <v>0</v>
      </c>
      <c r="F363" s="221"/>
    </row>
    <row r="364" ht="14.25" spans="1:6">
      <c r="A364" s="221" t="s">
        <v>51</v>
      </c>
      <c r="B364" s="221"/>
      <c r="C364" s="221">
        <v>0</v>
      </c>
      <c r="D364" s="221">
        <v>0</v>
      </c>
      <c r="E364" s="222">
        <f t="shared" si="52"/>
        <v>0</v>
      </c>
      <c r="F364" s="221"/>
    </row>
    <row r="365" ht="14.25" spans="1:6">
      <c r="A365" s="221" t="s">
        <v>272</v>
      </c>
      <c r="B365" s="221"/>
      <c r="C365" s="221">
        <v>0</v>
      </c>
      <c r="D365" s="221">
        <v>0</v>
      </c>
      <c r="E365" s="222">
        <f t="shared" si="52"/>
        <v>0</v>
      </c>
      <c r="F365" s="221"/>
    </row>
    <row r="366" ht="14.25" spans="1:6">
      <c r="A366" s="221" t="s">
        <v>273</v>
      </c>
      <c r="B366" s="221"/>
      <c r="C366" s="221">
        <f t="shared" ref="C366:D366" si="55">SUM(C367:C374)</f>
        <v>2324</v>
      </c>
      <c r="D366" s="221">
        <f t="shared" si="55"/>
        <v>2324</v>
      </c>
      <c r="E366" s="222">
        <f t="shared" si="52"/>
        <v>100</v>
      </c>
      <c r="F366" s="221"/>
    </row>
    <row r="367" ht="14.25" spans="1:6">
      <c r="A367" s="221" t="s">
        <v>42</v>
      </c>
      <c r="B367" s="221"/>
      <c r="C367" s="221">
        <v>1788</v>
      </c>
      <c r="D367" s="221">
        <v>1788</v>
      </c>
      <c r="E367" s="222">
        <f t="shared" si="52"/>
        <v>100</v>
      </c>
      <c r="F367" s="221"/>
    </row>
    <row r="368" ht="14.25" spans="1:6">
      <c r="A368" s="221" t="s">
        <v>43</v>
      </c>
      <c r="B368" s="221"/>
      <c r="C368" s="221">
        <v>531</v>
      </c>
      <c r="D368" s="221">
        <v>531</v>
      </c>
      <c r="E368" s="222">
        <f t="shared" si="52"/>
        <v>100</v>
      </c>
      <c r="F368" s="221"/>
    </row>
    <row r="369" ht="14.25" spans="1:6">
      <c r="A369" s="221" t="s">
        <v>44</v>
      </c>
      <c r="B369" s="221"/>
      <c r="C369" s="221">
        <v>0</v>
      </c>
      <c r="D369" s="221">
        <v>0</v>
      </c>
      <c r="E369" s="222">
        <f t="shared" si="52"/>
        <v>0</v>
      </c>
      <c r="F369" s="221"/>
    </row>
    <row r="370" ht="14.25" spans="1:6">
      <c r="A370" s="221" t="s">
        <v>274</v>
      </c>
      <c r="B370" s="221"/>
      <c r="C370" s="221">
        <v>5</v>
      </c>
      <c r="D370" s="221">
        <v>5</v>
      </c>
      <c r="E370" s="222">
        <f t="shared" si="52"/>
        <v>100</v>
      </c>
      <c r="F370" s="221"/>
    </row>
    <row r="371" ht="14.25" spans="1:6">
      <c r="A371" s="221" t="s">
        <v>275</v>
      </c>
      <c r="B371" s="221"/>
      <c r="C371" s="221">
        <v>0</v>
      </c>
      <c r="D371" s="221">
        <v>0</v>
      </c>
      <c r="E371" s="222">
        <f t="shared" si="52"/>
        <v>0</v>
      </c>
      <c r="F371" s="221"/>
    </row>
    <row r="372" ht="14.25" spans="1:6">
      <c r="A372" s="221" t="s">
        <v>276</v>
      </c>
      <c r="B372" s="221"/>
      <c r="C372" s="221">
        <v>0</v>
      </c>
      <c r="D372" s="221">
        <v>0</v>
      </c>
      <c r="E372" s="222">
        <f t="shared" si="52"/>
        <v>0</v>
      </c>
      <c r="F372" s="221"/>
    </row>
    <row r="373" ht="14.25" spans="1:6">
      <c r="A373" s="221" t="s">
        <v>51</v>
      </c>
      <c r="B373" s="221"/>
      <c r="C373" s="221">
        <v>0</v>
      </c>
      <c r="D373" s="221">
        <v>0</v>
      </c>
      <c r="E373" s="222">
        <f t="shared" si="52"/>
        <v>0</v>
      </c>
      <c r="F373" s="221"/>
    </row>
    <row r="374" ht="14.25" spans="1:6">
      <c r="A374" s="221" t="s">
        <v>277</v>
      </c>
      <c r="B374" s="221"/>
      <c r="C374" s="221">
        <v>0</v>
      </c>
      <c r="D374" s="221">
        <v>0</v>
      </c>
      <c r="E374" s="222">
        <f t="shared" si="52"/>
        <v>0</v>
      </c>
      <c r="F374" s="221"/>
    </row>
    <row r="375" ht="14.25" spans="1:6">
      <c r="A375" s="221" t="s">
        <v>278</v>
      </c>
      <c r="B375" s="221"/>
      <c r="C375" s="221">
        <f t="shared" ref="C375:D375" si="56">SUM(C376:C388)</f>
        <v>1019</v>
      </c>
      <c r="D375" s="221">
        <f t="shared" si="56"/>
        <v>1019</v>
      </c>
      <c r="E375" s="222">
        <f t="shared" si="52"/>
        <v>100</v>
      </c>
      <c r="F375" s="221"/>
    </row>
    <row r="376" ht="14.25" spans="1:6">
      <c r="A376" s="221" t="s">
        <v>42</v>
      </c>
      <c r="B376" s="221"/>
      <c r="C376" s="221">
        <v>837</v>
      </c>
      <c r="D376" s="221">
        <v>837</v>
      </c>
      <c r="E376" s="222">
        <f t="shared" si="52"/>
        <v>100</v>
      </c>
      <c r="F376" s="221"/>
    </row>
    <row r="377" ht="14.25" spans="1:6">
      <c r="A377" s="221" t="s">
        <v>43</v>
      </c>
      <c r="B377" s="221"/>
      <c r="C377" s="221">
        <v>89</v>
      </c>
      <c r="D377" s="221">
        <v>89</v>
      </c>
      <c r="E377" s="222">
        <f t="shared" si="52"/>
        <v>100</v>
      </c>
      <c r="F377" s="221"/>
    </row>
    <row r="378" ht="14.25" spans="1:6">
      <c r="A378" s="221" t="s">
        <v>44</v>
      </c>
      <c r="B378" s="221"/>
      <c r="C378" s="221">
        <v>0</v>
      </c>
      <c r="D378" s="221">
        <v>0</v>
      </c>
      <c r="E378" s="222">
        <f t="shared" si="52"/>
        <v>0</v>
      </c>
      <c r="F378" s="221"/>
    </row>
    <row r="379" ht="14.25" spans="1:6">
      <c r="A379" s="221" t="s">
        <v>279</v>
      </c>
      <c r="B379" s="221"/>
      <c r="C379" s="221">
        <v>13</v>
      </c>
      <c r="D379" s="221">
        <v>13</v>
      </c>
      <c r="E379" s="222">
        <f t="shared" si="52"/>
        <v>100</v>
      </c>
      <c r="F379" s="221"/>
    </row>
    <row r="380" ht="14.25" spans="1:6">
      <c r="A380" s="221" t="s">
        <v>280</v>
      </c>
      <c r="B380" s="221"/>
      <c r="C380" s="221">
        <v>3</v>
      </c>
      <c r="D380" s="221">
        <v>3</v>
      </c>
      <c r="E380" s="222">
        <f t="shared" si="52"/>
        <v>100</v>
      </c>
      <c r="F380" s="221"/>
    </row>
    <row r="381" ht="14.25" spans="1:6">
      <c r="A381" s="221" t="s">
        <v>281</v>
      </c>
      <c r="B381" s="221"/>
      <c r="C381" s="221">
        <v>0</v>
      </c>
      <c r="D381" s="221">
        <v>0</v>
      </c>
      <c r="E381" s="222">
        <f t="shared" si="52"/>
        <v>0</v>
      </c>
      <c r="F381" s="221"/>
    </row>
    <row r="382" ht="14.25" spans="1:6">
      <c r="A382" s="221" t="s">
        <v>282</v>
      </c>
      <c r="B382" s="221"/>
      <c r="C382" s="221">
        <v>42</v>
      </c>
      <c r="D382" s="221">
        <v>42</v>
      </c>
      <c r="E382" s="222">
        <f t="shared" si="52"/>
        <v>100</v>
      </c>
      <c r="F382" s="221"/>
    </row>
    <row r="383" ht="14.25" spans="1:6">
      <c r="A383" s="221" t="s">
        <v>283</v>
      </c>
      <c r="B383" s="221"/>
      <c r="C383" s="221">
        <v>0</v>
      </c>
      <c r="D383" s="221">
        <v>0</v>
      </c>
      <c r="E383" s="222">
        <f t="shared" si="52"/>
        <v>0</v>
      </c>
      <c r="F383" s="221"/>
    </row>
    <row r="384" ht="14.25" spans="1:6">
      <c r="A384" s="221" t="s">
        <v>284</v>
      </c>
      <c r="B384" s="221"/>
      <c r="C384" s="221">
        <v>0</v>
      </c>
      <c r="D384" s="221">
        <v>0</v>
      </c>
      <c r="E384" s="222">
        <f t="shared" si="52"/>
        <v>0</v>
      </c>
      <c r="F384" s="221"/>
    </row>
    <row r="385" ht="14.25" spans="1:6">
      <c r="A385" s="221" t="s">
        <v>285</v>
      </c>
      <c r="B385" s="221"/>
      <c r="C385" s="221">
        <v>35</v>
      </c>
      <c r="D385" s="221">
        <v>35</v>
      </c>
      <c r="E385" s="222">
        <f t="shared" si="52"/>
        <v>100</v>
      </c>
      <c r="F385" s="221"/>
    </row>
    <row r="386" ht="14.25" spans="1:6">
      <c r="A386" s="221" t="s">
        <v>286</v>
      </c>
      <c r="B386" s="221"/>
      <c r="C386" s="221">
        <v>0</v>
      </c>
      <c r="D386" s="221">
        <v>0</v>
      </c>
      <c r="E386" s="222">
        <f t="shared" si="52"/>
        <v>0</v>
      </c>
      <c r="F386" s="221"/>
    </row>
    <row r="387" ht="14.25" spans="1:6">
      <c r="A387" s="221" t="s">
        <v>51</v>
      </c>
      <c r="B387" s="221"/>
      <c r="C387" s="221">
        <v>0</v>
      </c>
      <c r="D387" s="221">
        <v>0</v>
      </c>
      <c r="E387" s="222">
        <f t="shared" si="52"/>
        <v>0</v>
      </c>
      <c r="F387" s="221"/>
    </row>
    <row r="388" ht="14.25" spans="1:6">
      <c r="A388" s="221" t="s">
        <v>287</v>
      </c>
      <c r="B388" s="221"/>
      <c r="C388" s="221">
        <v>0</v>
      </c>
      <c r="D388" s="221">
        <v>0</v>
      </c>
      <c r="E388" s="222">
        <f t="shared" si="52"/>
        <v>0</v>
      </c>
      <c r="F388" s="221"/>
    </row>
    <row r="389" ht="14.25" spans="1:6">
      <c r="A389" s="221" t="s">
        <v>288</v>
      </c>
      <c r="B389" s="221"/>
      <c r="C389" s="221">
        <f t="shared" ref="C389:D389" si="57">SUM(C390:C397)</f>
        <v>0</v>
      </c>
      <c r="D389" s="221">
        <f t="shared" si="57"/>
        <v>0</v>
      </c>
      <c r="E389" s="222">
        <f t="shared" si="52"/>
        <v>0</v>
      </c>
      <c r="F389" s="221"/>
    </row>
    <row r="390" ht="14.25" spans="1:6">
      <c r="A390" s="221" t="s">
        <v>42</v>
      </c>
      <c r="B390" s="221"/>
      <c r="C390" s="221">
        <v>0</v>
      </c>
      <c r="D390" s="221">
        <v>0</v>
      </c>
      <c r="E390" s="222">
        <f t="shared" si="52"/>
        <v>0</v>
      </c>
      <c r="F390" s="221"/>
    </row>
    <row r="391" ht="14.25" spans="1:6">
      <c r="A391" s="221" t="s">
        <v>43</v>
      </c>
      <c r="B391" s="221"/>
      <c r="C391" s="221">
        <v>0</v>
      </c>
      <c r="D391" s="221">
        <v>0</v>
      </c>
      <c r="E391" s="222">
        <f t="shared" ref="E391:E454" si="58">IF(D391=0,0,100)</f>
        <v>0</v>
      </c>
      <c r="F391" s="221"/>
    </row>
    <row r="392" ht="14.25" spans="1:6">
      <c r="A392" s="221" t="s">
        <v>44</v>
      </c>
      <c r="B392" s="221"/>
      <c r="C392" s="221">
        <v>0</v>
      </c>
      <c r="D392" s="221">
        <v>0</v>
      </c>
      <c r="E392" s="222">
        <f t="shared" si="58"/>
        <v>0</v>
      </c>
      <c r="F392" s="221"/>
    </row>
    <row r="393" ht="14.25" spans="1:6">
      <c r="A393" s="221" t="s">
        <v>289</v>
      </c>
      <c r="B393" s="221"/>
      <c r="C393" s="221">
        <v>0</v>
      </c>
      <c r="D393" s="221">
        <v>0</v>
      </c>
      <c r="E393" s="222">
        <f t="shared" si="58"/>
        <v>0</v>
      </c>
      <c r="F393" s="221"/>
    </row>
    <row r="394" ht="14.25" spans="1:6">
      <c r="A394" s="221" t="s">
        <v>290</v>
      </c>
      <c r="B394" s="221"/>
      <c r="C394" s="221">
        <v>0</v>
      </c>
      <c r="D394" s="221">
        <v>0</v>
      </c>
      <c r="E394" s="222">
        <f t="shared" si="58"/>
        <v>0</v>
      </c>
      <c r="F394" s="221"/>
    </row>
    <row r="395" ht="14.25" spans="1:6">
      <c r="A395" s="221" t="s">
        <v>291</v>
      </c>
      <c r="B395" s="221"/>
      <c r="C395" s="221">
        <v>0</v>
      </c>
      <c r="D395" s="221">
        <v>0</v>
      </c>
      <c r="E395" s="222">
        <f t="shared" si="58"/>
        <v>0</v>
      </c>
      <c r="F395" s="221"/>
    </row>
    <row r="396" ht="14.25" spans="1:6">
      <c r="A396" s="221" t="s">
        <v>51</v>
      </c>
      <c r="B396" s="221"/>
      <c r="C396" s="221">
        <v>0</v>
      </c>
      <c r="D396" s="221">
        <v>0</v>
      </c>
      <c r="E396" s="222">
        <f t="shared" si="58"/>
        <v>0</v>
      </c>
      <c r="F396" s="221"/>
    </row>
    <row r="397" ht="14.25" spans="1:6">
      <c r="A397" s="221" t="s">
        <v>292</v>
      </c>
      <c r="B397" s="221"/>
      <c r="C397" s="221">
        <v>0</v>
      </c>
      <c r="D397" s="221">
        <v>0</v>
      </c>
      <c r="E397" s="222">
        <f t="shared" si="58"/>
        <v>0</v>
      </c>
      <c r="F397" s="221"/>
    </row>
    <row r="398" ht="14.25" spans="1:6">
      <c r="A398" s="221" t="s">
        <v>293</v>
      </c>
      <c r="B398" s="221"/>
      <c r="C398" s="221">
        <f t="shared" ref="C398:D398" si="59">SUM(C399:C406)</f>
        <v>0</v>
      </c>
      <c r="D398" s="221">
        <f t="shared" si="59"/>
        <v>0</v>
      </c>
      <c r="E398" s="222">
        <f t="shared" si="58"/>
        <v>0</v>
      </c>
      <c r="F398" s="221"/>
    </row>
    <row r="399" ht="14.25" spans="1:6">
      <c r="A399" s="221" t="s">
        <v>42</v>
      </c>
      <c r="B399" s="221"/>
      <c r="C399" s="221">
        <v>0</v>
      </c>
      <c r="D399" s="221">
        <v>0</v>
      </c>
      <c r="E399" s="222">
        <f t="shared" si="58"/>
        <v>0</v>
      </c>
      <c r="F399" s="221"/>
    </row>
    <row r="400" ht="14.25" spans="1:6">
      <c r="A400" s="221" t="s">
        <v>43</v>
      </c>
      <c r="B400" s="221"/>
      <c r="C400" s="221">
        <v>0</v>
      </c>
      <c r="D400" s="221">
        <v>0</v>
      </c>
      <c r="E400" s="222">
        <f t="shared" si="58"/>
        <v>0</v>
      </c>
      <c r="F400" s="221"/>
    </row>
    <row r="401" ht="14.25" spans="1:6">
      <c r="A401" s="221" t="s">
        <v>44</v>
      </c>
      <c r="B401" s="221"/>
      <c r="C401" s="221">
        <v>0</v>
      </c>
      <c r="D401" s="221">
        <v>0</v>
      </c>
      <c r="E401" s="222">
        <f t="shared" si="58"/>
        <v>0</v>
      </c>
      <c r="F401" s="221"/>
    </row>
    <row r="402" ht="14.25" spans="1:6">
      <c r="A402" s="221" t="s">
        <v>294</v>
      </c>
      <c r="B402" s="221"/>
      <c r="C402" s="221">
        <v>0</v>
      </c>
      <c r="D402" s="221">
        <v>0</v>
      </c>
      <c r="E402" s="222">
        <f t="shared" si="58"/>
        <v>0</v>
      </c>
      <c r="F402" s="221"/>
    </row>
    <row r="403" ht="14.25" spans="1:6">
      <c r="A403" s="221" t="s">
        <v>295</v>
      </c>
      <c r="B403" s="221"/>
      <c r="C403" s="221">
        <v>0</v>
      </c>
      <c r="D403" s="221">
        <v>0</v>
      </c>
      <c r="E403" s="222">
        <f t="shared" si="58"/>
        <v>0</v>
      </c>
      <c r="F403" s="221"/>
    </row>
    <row r="404" ht="14.25" spans="1:6">
      <c r="A404" s="221" t="s">
        <v>296</v>
      </c>
      <c r="B404" s="221"/>
      <c r="C404" s="221">
        <v>0</v>
      </c>
      <c r="D404" s="221">
        <v>0</v>
      </c>
      <c r="E404" s="222">
        <f t="shared" si="58"/>
        <v>0</v>
      </c>
      <c r="F404" s="221"/>
    </row>
    <row r="405" ht="14.25" spans="1:6">
      <c r="A405" s="221" t="s">
        <v>51</v>
      </c>
      <c r="B405" s="221"/>
      <c r="C405" s="221">
        <v>0</v>
      </c>
      <c r="D405" s="221">
        <v>0</v>
      </c>
      <c r="E405" s="222">
        <f t="shared" si="58"/>
        <v>0</v>
      </c>
      <c r="F405" s="221"/>
    </row>
    <row r="406" ht="14.25" spans="1:6">
      <c r="A406" s="221" t="s">
        <v>297</v>
      </c>
      <c r="B406" s="221"/>
      <c r="C406" s="221">
        <v>0</v>
      </c>
      <c r="D406" s="221">
        <v>0</v>
      </c>
      <c r="E406" s="222">
        <f t="shared" si="58"/>
        <v>0</v>
      </c>
      <c r="F406" s="221"/>
    </row>
    <row r="407" ht="14.25" spans="1:6">
      <c r="A407" s="221" t="s">
        <v>298</v>
      </c>
      <c r="B407" s="221"/>
      <c r="C407" s="221">
        <f t="shared" ref="C407:D407" si="60">SUM(C408:C414)</f>
        <v>99</v>
      </c>
      <c r="D407" s="221">
        <f t="shared" si="60"/>
        <v>99</v>
      </c>
      <c r="E407" s="222">
        <f t="shared" si="58"/>
        <v>100</v>
      </c>
      <c r="F407" s="221"/>
    </row>
    <row r="408" ht="14.25" spans="1:6">
      <c r="A408" s="221" t="s">
        <v>42</v>
      </c>
      <c r="B408" s="221"/>
      <c r="C408" s="221">
        <v>66</v>
      </c>
      <c r="D408" s="221">
        <v>66</v>
      </c>
      <c r="E408" s="222">
        <f t="shared" si="58"/>
        <v>100</v>
      </c>
      <c r="F408" s="221"/>
    </row>
    <row r="409" ht="14.25" spans="1:6">
      <c r="A409" s="221" t="s">
        <v>43</v>
      </c>
      <c r="B409" s="221"/>
      <c r="C409" s="221">
        <v>33</v>
      </c>
      <c r="D409" s="221">
        <v>33</v>
      </c>
      <c r="E409" s="222">
        <f t="shared" si="58"/>
        <v>100</v>
      </c>
      <c r="F409" s="221"/>
    </row>
    <row r="410" ht="14.25" spans="1:6">
      <c r="A410" s="221" t="s">
        <v>44</v>
      </c>
      <c r="B410" s="221"/>
      <c r="C410" s="221">
        <v>0</v>
      </c>
      <c r="D410" s="221">
        <v>0</v>
      </c>
      <c r="E410" s="222">
        <f t="shared" si="58"/>
        <v>0</v>
      </c>
      <c r="F410" s="221"/>
    </row>
    <row r="411" ht="14.25" spans="1:6">
      <c r="A411" s="221" t="s">
        <v>299</v>
      </c>
      <c r="B411" s="221"/>
      <c r="C411" s="221">
        <v>0</v>
      </c>
      <c r="D411" s="221">
        <v>0</v>
      </c>
      <c r="E411" s="222">
        <f t="shared" si="58"/>
        <v>0</v>
      </c>
      <c r="F411" s="221"/>
    </row>
    <row r="412" ht="14.25" spans="1:6">
      <c r="A412" s="221" t="s">
        <v>300</v>
      </c>
      <c r="B412" s="221"/>
      <c r="C412" s="221">
        <v>0</v>
      </c>
      <c r="D412" s="221">
        <v>0</v>
      </c>
      <c r="E412" s="222">
        <f t="shared" si="58"/>
        <v>0</v>
      </c>
      <c r="F412" s="221"/>
    </row>
    <row r="413" ht="14.25" spans="1:6">
      <c r="A413" s="221" t="s">
        <v>51</v>
      </c>
      <c r="B413" s="221"/>
      <c r="C413" s="221">
        <v>0</v>
      </c>
      <c r="D413" s="221">
        <v>0</v>
      </c>
      <c r="E413" s="222">
        <f t="shared" si="58"/>
        <v>0</v>
      </c>
      <c r="F413" s="221"/>
    </row>
    <row r="414" ht="14.25" spans="1:6">
      <c r="A414" s="221" t="s">
        <v>301</v>
      </c>
      <c r="B414" s="221"/>
      <c r="C414" s="221">
        <v>0</v>
      </c>
      <c r="D414" s="221">
        <v>0</v>
      </c>
      <c r="E414" s="222">
        <f t="shared" si="58"/>
        <v>0</v>
      </c>
      <c r="F414" s="221"/>
    </row>
    <row r="415" ht="14.25" spans="1:6">
      <c r="A415" s="221" t="s">
        <v>302</v>
      </c>
      <c r="B415" s="221"/>
      <c r="C415" s="221">
        <f t="shared" ref="C415:D415" si="61">SUM(C416:C422)</f>
        <v>0</v>
      </c>
      <c r="D415" s="221">
        <f t="shared" si="61"/>
        <v>0</v>
      </c>
      <c r="E415" s="222">
        <f t="shared" si="58"/>
        <v>0</v>
      </c>
      <c r="F415" s="221"/>
    </row>
    <row r="416" ht="14.25" spans="1:6">
      <c r="A416" s="221" t="s">
        <v>42</v>
      </c>
      <c r="B416" s="221"/>
      <c r="C416" s="221">
        <v>0</v>
      </c>
      <c r="D416" s="221">
        <v>0</v>
      </c>
      <c r="E416" s="222">
        <f t="shared" si="58"/>
        <v>0</v>
      </c>
      <c r="F416" s="221"/>
    </row>
    <row r="417" ht="14.25" spans="1:6">
      <c r="A417" s="221" t="s">
        <v>43</v>
      </c>
      <c r="B417" s="221"/>
      <c r="C417" s="221">
        <v>0</v>
      </c>
      <c r="D417" s="221">
        <v>0</v>
      </c>
      <c r="E417" s="222">
        <f t="shared" si="58"/>
        <v>0</v>
      </c>
      <c r="F417" s="221"/>
    </row>
    <row r="418" ht="14.25" spans="1:6">
      <c r="A418" s="221" t="s">
        <v>303</v>
      </c>
      <c r="B418" s="221"/>
      <c r="C418" s="221">
        <v>0</v>
      </c>
      <c r="D418" s="221">
        <v>0</v>
      </c>
      <c r="E418" s="222">
        <f t="shared" si="58"/>
        <v>0</v>
      </c>
      <c r="F418" s="221"/>
    </row>
    <row r="419" ht="14.25" spans="1:6">
      <c r="A419" s="221" t="s">
        <v>304</v>
      </c>
      <c r="B419" s="221"/>
      <c r="C419" s="221">
        <v>0</v>
      </c>
      <c r="D419" s="221">
        <v>0</v>
      </c>
      <c r="E419" s="222">
        <f t="shared" si="58"/>
        <v>0</v>
      </c>
      <c r="F419" s="221"/>
    </row>
    <row r="420" ht="14.25" spans="1:6">
      <c r="A420" s="221" t="s">
        <v>305</v>
      </c>
      <c r="B420" s="221"/>
      <c r="C420" s="221">
        <v>0</v>
      </c>
      <c r="D420" s="221">
        <v>0</v>
      </c>
      <c r="E420" s="222">
        <f t="shared" si="58"/>
        <v>0</v>
      </c>
      <c r="F420" s="221"/>
    </row>
    <row r="421" ht="14.25" spans="1:6">
      <c r="A421" s="221" t="s">
        <v>258</v>
      </c>
      <c r="B421" s="221"/>
      <c r="C421" s="221">
        <v>0</v>
      </c>
      <c r="D421" s="221">
        <v>0</v>
      </c>
      <c r="E421" s="222">
        <f t="shared" si="58"/>
        <v>0</v>
      </c>
      <c r="F421" s="221"/>
    </row>
    <row r="422" ht="14.25" spans="1:6">
      <c r="A422" s="221" t="s">
        <v>306</v>
      </c>
      <c r="B422" s="221"/>
      <c r="C422" s="221">
        <v>0</v>
      </c>
      <c r="D422" s="221">
        <v>0</v>
      </c>
      <c r="E422" s="222">
        <f t="shared" si="58"/>
        <v>0</v>
      </c>
      <c r="F422" s="221"/>
    </row>
    <row r="423" ht="14.25" spans="1:6">
      <c r="A423" s="221" t="s">
        <v>307</v>
      </c>
      <c r="B423" s="221"/>
      <c r="C423" s="221">
        <f t="shared" ref="C423:D423" si="62">SUM(C424:C431)</f>
        <v>0</v>
      </c>
      <c r="D423" s="221">
        <f t="shared" si="62"/>
        <v>0</v>
      </c>
      <c r="E423" s="222">
        <f t="shared" si="58"/>
        <v>0</v>
      </c>
      <c r="F423" s="221"/>
    </row>
    <row r="424" ht="14.25" spans="1:6">
      <c r="A424" s="221" t="s">
        <v>308</v>
      </c>
      <c r="B424" s="221"/>
      <c r="C424" s="221">
        <v>0</v>
      </c>
      <c r="D424" s="221">
        <v>0</v>
      </c>
      <c r="E424" s="222">
        <f t="shared" si="58"/>
        <v>0</v>
      </c>
      <c r="F424" s="221"/>
    </row>
    <row r="425" ht="14.25" spans="1:6">
      <c r="A425" s="221" t="s">
        <v>42</v>
      </c>
      <c r="B425" s="221"/>
      <c r="C425" s="221">
        <v>0</v>
      </c>
      <c r="D425" s="221">
        <v>0</v>
      </c>
      <c r="E425" s="222">
        <f t="shared" si="58"/>
        <v>0</v>
      </c>
      <c r="F425" s="221"/>
    </row>
    <row r="426" ht="14.25" spans="1:6">
      <c r="A426" s="221" t="s">
        <v>309</v>
      </c>
      <c r="B426" s="221"/>
      <c r="C426" s="221">
        <v>0</v>
      </c>
      <c r="D426" s="221">
        <v>0</v>
      </c>
      <c r="E426" s="222">
        <f t="shared" si="58"/>
        <v>0</v>
      </c>
      <c r="F426" s="221"/>
    </row>
    <row r="427" ht="14.25" spans="1:6">
      <c r="A427" s="221" t="s">
        <v>310</v>
      </c>
      <c r="B427" s="221"/>
      <c r="C427" s="221">
        <v>0</v>
      </c>
      <c r="D427" s="221">
        <v>0</v>
      </c>
      <c r="E427" s="222">
        <f t="shared" si="58"/>
        <v>0</v>
      </c>
      <c r="F427" s="221"/>
    </row>
    <row r="428" ht="14.25" spans="1:6">
      <c r="A428" s="221" t="s">
        <v>311</v>
      </c>
      <c r="B428" s="221"/>
      <c r="C428" s="221">
        <v>0</v>
      </c>
      <c r="D428" s="221">
        <v>0</v>
      </c>
      <c r="E428" s="222">
        <f t="shared" si="58"/>
        <v>0</v>
      </c>
      <c r="F428" s="221"/>
    </row>
    <row r="429" ht="14.25" spans="1:6">
      <c r="A429" s="221" t="s">
        <v>312</v>
      </c>
      <c r="B429" s="221"/>
      <c r="C429" s="221">
        <v>0</v>
      </c>
      <c r="D429" s="221">
        <v>0</v>
      </c>
      <c r="E429" s="222">
        <f t="shared" si="58"/>
        <v>0</v>
      </c>
      <c r="F429" s="221"/>
    </row>
    <row r="430" ht="14.25" spans="1:6">
      <c r="A430" s="221" t="s">
        <v>313</v>
      </c>
      <c r="B430" s="221"/>
      <c r="C430" s="221">
        <v>0</v>
      </c>
      <c r="D430" s="221">
        <v>0</v>
      </c>
      <c r="E430" s="222">
        <f t="shared" si="58"/>
        <v>0</v>
      </c>
      <c r="F430" s="221"/>
    </row>
    <row r="431" ht="14.25" spans="1:6">
      <c r="A431" s="221" t="s">
        <v>314</v>
      </c>
      <c r="B431" s="221"/>
      <c r="C431" s="221">
        <v>0</v>
      </c>
      <c r="D431" s="221">
        <v>0</v>
      </c>
      <c r="E431" s="222">
        <f t="shared" si="58"/>
        <v>0</v>
      </c>
      <c r="F431" s="221"/>
    </row>
    <row r="432" ht="14.25" spans="1:6">
      <c r="A432" s="221" t="s">
        <v>315</v>
      </c>
      <c r="B432" s="221"/>
      <c r="C432" s="221">
        <f t="shared" ref="C432:D432" si="63">C433+C434</f>
        <v>200</v>
      </c>
      <c r="D432" s="221">
        <f t="shared" si="63"/>
        <v>200</v>
      </c>
      <c r="E432" s="222">
        <f t="shared" si="58"/>
        <v>100</v>
      </c>
      <c r="F432" s="221"/>
    </row>
    <row r="433" ht="14.25" spans="1:6">
      <c r="A433" s="221" t="s">
        <v>316</v>
      </c>
      <c r="B433" s="221"/>
      <c r="C433" s="221">
        <v>200</v>
      </c>
      <c r="D433" s="221">
        <v>200</v>
      </c>
      <c r="E433" s="222">
        <f t="shared" si="58"/>
        <v>100</v>
      </c>
      <c r="F433" s="221"/>
    </row>
    <row r="434" ht="14.25" spans="1:6">
      <c r="A434" s="221" t="s">
        <v>317</v>
      </c>
      <c r="B434" s="221"/>
      <c r="C434" s="221">
        <v>0</v>
      </c>
      <c r="D434" s="221">
        <v>0</v>
      </c>
      <c r="E434" s="222">
        <f t="shared" si="58"/>
        <v>0</v>
      </c>
      <c r="F434" s="221"/>
    </row>
    <row r="435" ht="14.25" spans="1:6">
      <c r="A435" s="221" t="s">
        <v>318</v>
      </c>
      <c r="B435" s="221"/>
      <c r="C435" s="221">
        <f t="shared" ref="C435:D435" si="64">SUM(C436,C441,C450,C457,C463,C467,C471,C475,C481,C488)</f>
        <v>109803</v>
      </c>
      <c r="D435" s="221">
        <f t="shared" si="64"/>
        <v>109803</v>
      </c>
      <c r="E435" s="222">
        <f t="shared" si="58"/>
        <v>100</v>
      </c>
      <c r="F435" s="221"/>
    </row>
    <row r="436" ht="14.25" spans="1:6">
      <c r="A436" s="221" t="s">
        <v>319</v>
      </c>
      <c r="B436" s="221"/>
      <c r="C436" s="221">
        <f t="shared" ref="C436:D436" si="65">SUM(C437:C440)</f>
        <v>1989</v>
      </c>
      <c r="D436" s="221">
        <f t="shared" si="65"/>
        <v>1989</v>
      </c>
      <c r="E436" s="222">
        <f t="shared" si="58"/>
        <v>100</v>
      </c>
      <c r="F436" s="221"/>
    </row>
    <row r="437" ht="14.25" spans="1:6">
      <c r="A437" s="221" t="s">
        <v>42</v>
      </c>
      <c r="B437" s="221"/>
      <c r="C437" s="221">
        <v>987</v>
      </c>
      <c r="D437" s="221">
        <v>987</v>
      </c>
      <c r="E437" s="222">
        <f t="shared" si="58"/>
        <v>100</v>
      </c>
      <c r="F437" s="221"/>
    </row>
    <row r="438" ht="14.25" spans="1:6">
      <c r="A438" s="221" t="s">
        <v>43</v>
      </c>
      <c r="B438" s="221"/>
      <c r="C438" s="221">
        <v>95</v>
      </c>
      <c r="D438" s="221">
        <v>95</v>
      </c>
      <c r="E438" s="222">
        <f t="shared" si="58"/>
        <v>100</v>
      </c>
      <c r="F438" s="221"/>
    </row>
    <row r="439" ht="14.25" spans="1:6">
      <c r="A439" s="221" t="s">
        <v>44</v>
      </c>
      <c r="B439" s="221"/>
      <c r="C439" s="221">
        <v>9</v>
      </c>
      <c r="D439" s="221">
        <v>9</v>
      </c>
      <c r="E439" s="222">
        <f t="shared" si="58"/>
        <v>100</v>
      </c>
      <c r="F439" s="221"/>
    </row>
    <row r="440" ht="14.25" spans="1:6">
      <c r="A440" s="221" t="s">
        <v>320</v>
      </c>
      <c r="B440" s="221"/>
      <c r="C440" s="221">
        <v>898</v>
      </c>
      <c r="D440" s="221">
        <v>898</v>
      </c>
      <c r="E440" s="222">
        <f t="shared" si="58"/>
        <v>100</v>
      </c>
      <c r="F440" s="221"/>
    </row>
    <row r="441" ht="14.25" spans="1:6">
      <c r="A441" s="221" t="s">
        <v>321</v>
      </c>
      <c r="B441" s="221"/>
      <c r="C441" s="221">
        <f t="shared" ref="C441:D441" si="66">SUM(C442:C449)</f>
        <v>100234</v>
      </c>
      <c r="D441" s="221">
        <f t="shared" si="66"/>
        <v>100234</v>
      </c>
      <c r="E441" s="222">
        <f t="shared" si="58"/>
        <v>100</v>
      </c>
      <c r="F441" s="221"/>
    </row>
    <row r="442" ht="14.25" spans="1:6">
      <c r="A442" s="221" t="s">
        <v>322</v>
      </c>
      <c r="B442" s="221"/>
      <c r="C442" s="221">
        <v>2497</v>
      </c>
      <c r="D442" s="221">
        <v>2497</v>
      </c>
      <c r="E442" s="222">
        <f t="shared" si="58"/>
        <v>100</v>
      </c>
      <c r="F442" s="221"/>
    </row>
    <row r="443" ht="14.25" spans="1:6">
      <c r="A443" s="221" t="s">
        <v>323</v>
      </c>
      <c r="B443" s="221"/>
      <c r="C443" s="221">
        <v>54013</v>
      </c>
      <c r="D443" s="221">
        <v>54013</v>
      </c>
      <c r="E443" s="222">
        <f t="shared" si="58"/>
        <v>100</v>
      </c>
      <c r="F443" s="221"/>
    </row>
    <row r="444" ht="14.25" spans="1:6">
      <c r="A444" s="221" t="s">
        <v>324</v>
      </c>
      <c r="B444" s="221"/>
      <c r="C444" s="221">
        <v>20924</v>
      </c>
      <c r="D444" s="221">
        <v>20924</v>
      </c>
      <c r="E444" s="222">
        <f t="shared" si="58"/>
        <v>100</v>
      </c>
      <c r="F444" s="221"/>
    </row>
    <row r="445" ht="14.25" spans="1:6">
      <c r="A445" s="221" t="s">
        <v>325</v>
      </c>
      <c r="B445" s="221"/>
      <c r="C445" s="221">
        <v>14094</v>
      </c>
      <c r="D445" s="221">
        <v>14094</v>
      </c>
      <c r="E445" s="222">
        <f t="shared" si="58"/>
        <v>100</v>
      </c>
      <c r="F445" s="221"/>
    </row>
    <row r="446" ht="14.25" spans="1:6">
      <c r="A446" s="221" t="s">
        <v>326</v>
      </c>
      <c r="B446" s="221"/>
      <c r="C446" s="221">
        <v>63</v>
      </c>
      <c r="D446" s="221">
        <v>63</v>
      </c>
      <c r="E446" s="222">
        <f t="shared" si="58"/>
        <v>100</v>
      </c>
      <c r="F446" s="221"/>
    </row>
    <row r="447" ht="14.25" spans="1:6">
      <c r="A447" s="221" t="s">
        <v>327</v>
      </c>
      <c r="B447" s="221"/>
      <c r="C447" s="221">
        <v>0</v>
      </c>
      <c r="D447" s="221">
        <v>0</v>
      </c>
      <c r="E447" s="222">
        <f t="shared" si="58"/>
        <v>0</v>
      </c>
      <c r="F447" s="221"/>
    </row>
    <row r="448" ht="14.25" spans="1:6">
      <c r="A448" s="221" t="s">
        <v>328</v>
      </c>
      <c r="B448" s="221"/>
      <c r="C448" s="221">
        <v>0</v>
      </c>
      <c r="D448" s="221">
        <v>0</v>
      </c>
      <c r="E448" s="222">
        <f t="shared" si="58"/>
        <v>0</v>
      </c>
      <c r="F448" s="221"/>
    </row>
    <row r="449" ht="14.25" spans="1:6">
      <c r="A449" s="221" t="s">
        <v>329</v>
      </c>
      <c r="B449" s="221"/>
      <c r="C449" s="221">
        <v>8643</v>
      </c>
      <c r="D449" s="221">
        <v>8643</v>
      </c>
      <c r="E449" s="222">
        <f t="shared" si="58"/>
        <v>100</v>
      </c>
      <c r="F449" s="221"/>
    </row>
    <row r="450" ht="14.25" spans="1:6">
      <c r="A450" s="221" t="s">
        <v>330</v>
      </c>
      <c r="B450" s="221"/>
      <c r="C450" s="221">
        <f t="shared" ref="C450:D450" si="67">SUM(C451:C456)</f>
        <v>4456</v>
      </c>
      <c r="D450" s="221">
        <f t="shared" si="67"/>
        <v>4456</v>
      </c>
      <c r="E450" s="222">
        <f t="shared" si="58"/>
        <v>100</v>
      </c>
      <c r="F450" s="221"/>
    </row>
    <row r="451" ht="14.25" spans="1:6">
      <c r="A451" s="221" t="s">
        <v>331</v>
      </c>
      <c r="B451" s="221"/>
      <c r="C451" s="221">
        <v>0</v>
      </c>
      <c r="D451" s="221">
        <v>0</v>
      </c>
      <c r="E451" s="222">
        <f t="shared" si="58"/>
        <v>0</v>
      </c>
      <c r="F451" s="221"/>
    </row>
    <row r="452" ht="14.25" spans="1:6">
      <c r="A452" s="221" t="s">
        <v>332</v>
      </c>
      <c r="B452" s="221"/>
      <c r="C452" s="221">
        <v>2570</v>
      </c>
      <c r="D452" s="221">
        <v>2570</v>
      </c>
      <c r="E452" s="222">
        <f t="shared" si="58"/>
        <v>100</v>
      </c>
      <c r="F452" s="221"/>
    </row>
    <row r="453" ht="14.25" spans="1:6">
      <c r="A453" s="221" t="s">
        <v>333</v>
      </c>
      <c r="B453" s="221"/>
      <c r="C453" s="221">
        <v>0</v>
      </c>
      <c r="D453" s="221">
        <v>0</v>
      </c>
      <c r="E453" s="222">
        <f t="shared" si="58"/>
        <v>0</v>
      </c>
      <c r="F453" s="221"/>
    </row>
    <row r="454" ht="14.25" spans="1:6">
      <c r="A454" s="221" t="s">
        <v>334</v>
      </c>
      <c r="B454" s="221"/>
      <c r="C454" s="221">
        <v>1886</v>
      </c>
      <c r="D454" s="221">
        <v>1886</v>
      </c>
      <c r="E454" s="222">
        <f t="shared" si="58"/>
        <v>100</v>
      </c>
      <c r="F454" s="221"/>
    </row>
    <row r="455" ht="14.25" spans="1:6">
      <c r="A455" s="221" t="s">
        <v>335</v>
      </c>
      <c r="B455" s="221"/>
      <c r="C455" s="221">
        <v>0</v>
      </c>
      <c r="D455" s="221">
        <v>0</v>
      </c>
      <c r="E455" s="222">
        <f t="shared" ref="E455:E518" si="68">IF(D455=0,0,100)</f>
        <v>0</v>
      </c>
      <c r="F455" s="221"/>
    </row>
    <row r="456" ht="14.25" spans="1:6">
      <c r="A456" s="221" t="s">
        <v>336</v>
      </c>
      <c r="B456" s="221"/>
      <c r="C456" s="221">
        <v>0</v>
      </c>
      <c r="D456" s="221">
        <v>0</v>
      </c>
      <c r="E456" s="222">
        <f t="shared" si="68"/>
        <v>0</v>
      </c>
      <c r="F456" s="221"/>
    </row>
    <row r="457" ht="14.25" spans="1:6">
      <c r="A457" s="221" t="s">
        <v>337</v>
      </c>
      <c r="B457" s="221"/>
      <c r="C457" s="221">
        <f t="shared" ref="C457:D457" si="69">SUM(C458:C462)</f>
        <v>0</v>
      </c>
      <c r="D457" s="221">
        <f t="shared" si="69"/>
        <v>0</v>
      </c>
      <c r="E457" s="222">
        <f t="shared" si="68"/>
        <v>0</v>
      </c>
      <c r="F457" s="221"/>
    </row>
    <row r="458" ht="14.25" spans="1:6">
      <c r="A458" s="221" t="s">
        <v>338</v>
      </c>
      <c r="B458" s="221"/>
      <c r="C458" s="221">
        <v>0</v>
      </c>
      <c r="D458" s="221">
        <v>0</v>
      </c>
      <c r="E458" s="222">
        <f t="shared" si="68"/>
        <v>0</v>
      </c>
      <c r="F458" s="221"/>
    </row>
    <row r="459" ht="14.25" spans="1:6">
      <c r="A459" s="221" t="s">
        <v>339</v>
      </c>
      <c r="B459" s="221"/>
      <c r="C459" s="221">
        <v>0</v>
      </c>
      <c r="D459" s="221">
        <v>0</v>
      </c>
      <c r="E459" s="222">
        <f t="shared" si="68"/>
        <v>0</v>
      </c>
      <c r="F459" s="221"/>
    </row>
    <row r="460" ht="14.25" spans="1:6">
      <c r="A460" s="221" t="s">
        <v>340</v>
      </c>
      <c r="B460" s="221"/>
      <c r="C460" s="221">
        <v>0</v>
      </c>
      <c r="D460" s="221">
        <v>0</v>
      </c>
      <c r="E460" s="222">
        <f t="shared" si="68"/>
        <v>0</v>
      </c>
      <c r="F460" s="221"/>
    </row>
    <row r="461" ht="14.25" spans="1:6">
      <c r="A461" s="221" t="s">
        <v>341</v>
      </c>
      <c r="B461" s="221"/>
      <c r="C461" s="221">
        <v>0</v>
      </c>
      <c r="D461" s="221">
        <v>0</v>
      </c>
      <c r="E461" s="222">
        <f t="shared" si="68"/>
        <v>0</v>
      </c>
      <c r="F461" s="221"/>
    </row>
    <row r="462" ht="14.25" spans="1:6">
      <c r="A462" s="221" t="s">
        <v>342</v>
      </c>
      <c r="B462" s="221"/>
      <c r="C462" s="221">
        <v>0</v>
      </c>
      <c r="D462" s="221">
        <v>0</v>
      </c>
      <c r="E462" s="222">
        <f t="shared" si="68"/>
        <v>0</v>
      </c>
      <c r="F462" s="221"/>
    </row>
    <row r="463" ht="14.25" spans="1:6">
      <c r="A463" s="221" t="s">
        <v>343</v>
      </c>
      <c r="B463" s="221"/>
      <c r="C463" s="221">
        <f t="shared" ref="C463:D463" si="70">SUM(C464:C466)</f>
        <v>0</v>
      </c>
      <c r="D463" s="221">
        <f t="shared" si="70"/>
        <v>0</v>
      </c>
      <c r="E463" s="222">
        <f t="shared" si="68"/>
        <v>0</v>
      </c>
      <c r="F463" s="221"/>
    </row>
    <row r="464" ht="14.25" spans="1:6">
      <c r="A464" s="221" t="s">
        <v>344</v>
      </c>
      <c r="B464" s="221"/>
      <c r="C464" s="221">
        <v>0</v>
      </c>
      <c r="D464" s="221">
        <v>0</v>
      </c>
      <c r="E464" s="222">
        <f t="shared" si="68"/>
        <v>0</v>
      </c>
      <c r="F464" s="221"/>
    </row>
    <row r="465" ht="14.25" spans="1:6">
      <c r="A465" s="221" t="s">
        <v>345</v>
      </c>
      <c r="B465" s="221"/>
      <c r="C465" s="221">
        <v>0</v>
      </c>
      <c r="D465" s="221">
        <v>0</v>
      </c>
      <c r="E465" s="222">
        <f t="shared" si="68"/>
        <v>0</v>
      </c>
      <c r="F465" s="221"/>
    </row>
    <row r="466" ht="14.25" spans="1:6">
      <c r="A466" s="221" t="s">
        <v>346</v>
      </c>
      <c r="B466" s="221"/>
      <c r="C466" s="221">
        <v>0</v>
      </c>
      <c r="D466" s="221">
        <v>0</v>
      </c>
      <c r="E466" s="222">
        <f t="shared" si="68"/>
        <v>0</v>
      </c>
      <c r="F466" s="221"/>
    </row>
    <row r="467" ht="14.25" spans="1:6">
      <c r="A467" s="221" t="s">
        <v>347</v>
      </c>
      <c r="B467" s="221"/>
      <c r="C467" s="221">
        <f t="shared" ref="C467:D467" si="71">SUM(C468:C470)</f>
        <v>0</v>
      </c>
      <c r="D467" s="221">
        <f t="shared" si="71"/>
        <v>0</v>
      </c>
      <c r="E467" s="222">
        <f t="shared" si="68"/>
        <v>0</v>
      </c>
      <c r="F467" s="221"/>
    </row>
    <row r="468" ht="14.25" spans="1:6">
      <c r="A468" s="221" t="s">
        <v>348</v>
      </c>
      <c r="B468" s="221"/>
      <c r="C468" s="221">
        <v>0</v>
      </c>
      <c r="D468" s="221">
        <v>0</v>
      </c>
      <c r="E468" s="222">
        <f t="shared" si="68"/>
        <v>0</v>
      </c>
      <c r="F468" s="221"/>
    </row>
    <row r="469" ht="14.25" spans="1:6">
      <c r="A469" s="221" t="s">
        <v>349</v>
      </c>
      <c r="B469" s="221"/>
      <c r="C469" s="221">
        <v>0</v>
      </c>
      <c r="D469" s="221">
        <v>0</v>
      </c>
      <c r="E469" s="222">
        <f t="shared" si="68"/>
        <v>0</v>
      </c>
      <c r="F469" s="221"/>
    </row>
    <row r="470" ht="14.25" spans="1:6">
      <c r="A470" s="221" t="s">
        <v>350</v>
      </c>
      <c r="B470" s="221"/>
      <c r="C470" s="221">
        <v>0</v>
      </c>
      <c r="D470" s="221">
        <v>0</v>
      </c>
      <c r="E470" s="222">
        <f t="shared" si="68"/>
        <v>0</v>
      </c>
      <c r="F470" s="221"/>
    </row>
    <row r="471" ht="14.25" spans="1:6">
      <c r="A471" s="221" t="s">
        <v>351</v>
      </c>
      <c r="B471" s="221"/>
      <c r="C471" s="221">
        <f t="shared" ref="C471:D471" si="72">SUM(C472:C474)</f>
        <v>1321</v>
      </c>
      <c r="D471" s="221">
        <f t="shared" si="72"/>
        <v>1321</v>
      </c>
      <c r="E471" s="222">
        <f t="shared" si="68"/>
        <v>100</v>
      </c>
      <c r="F471" s="221"/>
    </row>
    <row r="472" ht="14.25" spans="1:6">
      <c r="A472" s="221" t="s">
        <v>352</v>
      </c>
      <c r="B472" s="221"/>
      <c r="C472" s="221">
        <v>1321</v>
      </c>
      <c r="D472" s="221">
        <v>1321</v>
      </c>
      <c r="E472" s="222">
        <f t="shared" si="68"/>
        <v>100</v>
      </c>
      <c r="F472" s="221"/>
    </row>
    <row r="473" ht="14.25" spans="1:6">
      <c r="A473" s="221" t="s">
        <v>353</v>
      </c>
      <c r="B473" s="221"/>
      <c r="C473" s="221">
        <v>0</v>
      </c>
      <c r="D473" s="221">
        <v>0</v>
      </c>
      <c r="E473" s="222">
        <f t="shared" si="68"/>
        <v>0</v>
      </c>
      <c r="F473" s="221"/>
    </row>
    <row r="474" ht="14.25" spans="1:6">
      <c r="A474" s="221" t="s">
        <v>354</v>
      </c>
      <c r="B474" s="221"/>
      <c r="C474" s="221">
        <v>0</v>
      </c>
      <c r="D474" s="221">
        <v>0</v>
      </c>
      <c r="E474" s="222">
        <f t="shared" si="68"/>
        <v>0</v>
      </c>
      <c r="F474" s="221"/>
    </row>
    <row r="475" ht="14.25" spans="1:6">
      <c r="A475" s="221" t="s">
        <v>355</v>
      </c>
      <c r="B475" s="221"/>
      <c r="C475" s="221">
        <f t="shared" ref="C475:D475" si="73">SUM(C476:C480)</f>
        <v>1140</v>
      </c>
      <c r="D475" s="221">
        <f t="shared" si="73"/>
        <v>1140</v>
      </c>
      <c r="E475" s="222">
        <f t="shared" si="68"/>
        <v>100</v>
      </c>
      <c r="F475" s="221"/>
    </row>
    <row r="476" ht="14.25" spans="1:6">
      <c r="A476" s="221" t="s">
        <v>356</v>
      </c>
      <c r="B476" s="221"/>
      <c r="C476" s="221">
        <v>444</v>
      </c>
      <c r="D476" s="221">
        <v>444</v>
      </c>
      <c r="E476" s="222">
        <f t="shared" si="68"/>
        <v>100</v>
      </c>
      <c r="F476" s="221"/>
    </row>
    <row r="477" ht="14.25" spans="1:6">
      <c r="A477" s="221" t="s">
        <v>357</v>
      </c>
      <c r="B477" s="221"/>
      <c r="C477" s="221">
        <v>682</v>
      </c>
      <c r="D477" s="221">
        <v>682</v>
      </c>
      <c r="E477" s="222">
        <f t="shared" si="68"/>
        <v>100</v>
      </c>
      <c r="F477" s="221"/>
    </row>
    <row r="478" ht="14.25" spans="1:6">
      <c r="A478" s="221" t="s">
        <v>358</v>
      </c>
      <c r="B478" s="221"/>
      <c r="C478" s="221">
        <v>14</v>
      </c>
      <c r="D478" s="221">
        <v>14</v>
      </c>
      <c r="E478" s="222">
        <f t="shared" si="68"/>
        <v>100</v>
      </c>
      <c r="F478" s="221"/>
    </row>
    <row r="479" ht="14.25" spans="1:6">
      <c r="A479" s="221" t="s">
        <v>359</v>
      </c>
      <c r="B479" s="221"/>
      <c r="C479" s="221">
        <v>0</v>
      </c>
      <c r="D479" s="221">
        <v>0</v>
      </c>
      <c r="E479" s="222">
        <f t="shared" si="68"/>
        <v>0</v>
      </c>
      <c r="F479" s="221"/>
    </row>
    <row r="480" ht="14.25" spans="1:6">
      <c r="A480" s="221" t="s">
        <v>360</v>
      </c>
      <c r="B480" s="221"/>
      <c r="C480" s="221">
        <v>0</v>
      </c>
      <c r="D480" s="221">
        <v>0</v>
      </c>
      <c r="E480" s="222">
        <f t="shared" si="68"/>
        <v>0</v>
      </c>
      <c r="F480" s="221"/>
    </row>
    <row r="481" ht="14.25" spans="1:6">
      <c r="A481" s="221" t="s">
        <v>361</v>
      </c>
      <c r="B481" s="221"/>
      <c r="C481" s="221">
        <f t="shared" ref="C481:D481" si="74">SUM(C482:C487)</f>
        <v>400</v>
      </c>
      <c r="D481" s="221">
        <f t="shared" si="74"/>
        <v>400</v>
      </c>
      <c r="E481" s="222">
        <f t="shared" si="68"/>
        <v>100</v>
      </c>
      <c r="F481" s="221"/>
    </row>
    <row r="482" ht="14.25" spans="1:6">
      <c r="A482" s="221" t="s">
        <v>362</v>
      </c>
      <c r="B482" s="221"/>
      <c r="C482" s="221">
        <v>0</v>
      </c>
      <c r="D482" s="221">
        <v>0</v>
      </c>
      <c r="E482" s="222">
        <f t="shared" si="68"/>
        <v>0</v>
      </c>
      <c r="F482" s="221"/>
    </row>
    <row r="483" ht="14.25" spans="1:6">
      <c r="A483" s="221" t="s">
        <v>363</v>
      </c>
      <c r="B483" s="221"/>
      <c r="C483" s="221">
        <v>0</v>
      </c>
      <c r="D483" s="221">
        <v>0</v>
      </c>
      <c r="E483" s="222">
        <f t="shared" si="68"/>
        <v>0</v>
      </c>
      <c r="F483" s="221"/>
    </row>
    <row r="484" ht="14.25" spans="1:6">
      <c r="A484" s="221" t="s">
        <v>364</v>
      </c>
      <c r="B484" s="221"/>
      <c r="C484" s="221">
        <v>0</v>
      </c>
      <c r="D484" s="221">
        <v>0</v>
      </c>
      <c r="E484" s="222">
        <f t="shared" si="68"/>
        <v>0</v>
      </c>
      <c r="F484" s="221"/>
    </row>
    <row r="485" ht="14.25" spans="1:6">
      <c r="A485" s="221" t="s">
        <v>365</v>
      </c>
      <c r="B485" s="221"/>
      <c r="C485" s="221">
        <v>0</v>
      </c>
      <c r="D485" s="221">
        <v>0</v>
      </c>
      <c r="E485" s="222">
        <f t="shared" si="68"/>
        <v>0</v>
      </c>
      <c r="F485" s="221"/>
    </row>
    <row r="486" ht="14.25" spans="1:6">
      <c r="A486" s="221" t="s">
        <v>366</v>
      </c>
      <c r="B486" s="221"/>
      <c r="C486" s="221">
        <v>0</v>
      </c>
      <c r="D486" s="221">
        <v>0</v>
      </c>
      <c r="E486" s="222">
        <f t="shared" si="68"/>
        <v>0</v>
      </c>
      <c r="F486" s="221"/>
    </row>
    <row r="487" ht="14.25" spans="1:6">
      <c r="A487" s="221" t="s">
        <v>367</v>
      </c>
      <c r="B487" s="221"/>
      <c r="C487" s="221">
        <v>400</v>
      </c>
      <c r="D487" s="221">
        <v>400</v>
      </c>
      <c r="E487" s="222">
        <f t="shared" si="68"/>
        <v>100</v>
      </c>
      <c r="F487" s="221"/>
    </row>
    <row r="488" ht="14.25" spans="1:6">
      <c r="A488" s="221" t="s">
        <v>368</v>
      </c>
      <c r="B488" s="221"/>
      <c r="C488" s="221">
        <f t="shared" ref="C488:D488" si="75">C489</f>
        <v>263</v>
      </c>
      <c r="D488" s="221">
        <f t="shared" si="75"/>
        <v>263</v>
      </c>
      <c r="E488" s="222">
        <f t="shared" si="68"/>
        <v>100</v>
      </c>
      <c r="F488" s="221"/>
    </row>
    <row r="489" ht="14.25" spans="1:6">
      <c r="A489" s="221" t="s">
        <v>369</v>
      </c>
      <c r="B489" s="221"/>
      <c r="C489" s="221">
        <v>263</v>
      </c>
      <c r="D489" s="221">
        <v>263</v>
      </c>
      <c r="E489" s="222">
        <f t="shared" si="68"/>
        <v>100</v>
      </c>
      <c r="F489" s="221"/>
    </row>
    <row r="490" ht="14.25" spans="1:6">
      <c r="A490" s="221" t="s">
        <v>370</v>
      </c>
      <c r="B490" s="221"/>
      <c r="C490" s="221">
        <f t="shared" ref="C490:D490" si="76">SUM(C491,C496,C505,C511,C517,C522,C527,C534,C538,C541)</f>
        <v>986</v>
      </c>
      <c r="D490" s="221">
        <f t="shared" si="76"/>
        <v>986</v>
      </c>
      <c r="E490" s="222">
        <f t="shared" si="68"/>
        <v>100</v>
      </c>
      <c r="F490" s="221"/>
    </row>
    <row r="491" ht="14.25" spans="1:6">
      <c r="A491" s="221" t="s">
        <v>371</v>
      </c>
      <c r="B491" s="221"/>
      <c r="C491" s="221">
        <f t="shared" ref="C491:D491" si="77">SUM(C492:C495)</f>
        <v>26</v>
      </c>
      <c r="D491" s="221">
        <f t="shared" si="77"/>
        <v>26</v>
      </c>
      <c r="E491" s="222">
        <f t="shared" si="68"/>
        <v>100</v>
      </c>
      <c r="F491" s="221"/>
    </row>
    <row r="492" ht="14.25" spans="1:6">
      <c r="A492" s="221" t="s">
        <v>42</v>
      </c>
      <c r="B492" s="221"/>
      <c r="C492" s="221">
        <v>5</v>
      </c>
      <c r="D492" s="221">
        <v>5</v>
      </c>
      <c r="E492" s="222">
        <f t="shared" si="68"/>
        <v>100</v>
      </c>
      <c r="F492" s="221"/>
    </row>
    <row r="493" ht="14.25" spans="1:6">
      <c r="A493" s="221" t="s">
        <v>43</v>
      </c>
      <c r="B493" s="221"/>
      <c r="C493" s="221">
        <v>21</v>
      </c>
      <c r="D493" s="221">
        <v>21</v>
      </c>
      <c r="E493" s="222">
        <f t="shared" si="68"/>
        <v>100</v>
      </c>
      <c r="F493" s="221"/>
    </row>
    <row r="494" ht="14.25" spans="1:6">
      <c r="A494" s="221" t="s">
        <v>44</v>
      </c>
      <c r="B494" s="221"/>
      <c r="C494" s="221">
        <v>0</v>
      </c>
      <c r="D494" s="221">
        <v>0</v>
      </c>
      <c r="E494" s="222">
        <f t="shared" si="68"/>
        <v>0</v>
      </c>
      <c r="F494" s="221"/>
    </row>
    <row r="495" ht="14.25" spans="1:6">
      <c r="A495" s="221" t="s">
        <v>372</v>
      </c>
      <c r="B495" s="221"/>
      <c r="C495" s="221">
        <v>0</v>
      </c>
      <c r="D495" s="221">
        <v>0</v>
      </c>
      <c r="E495" s="222">
        <f t="shared" si="68"/>
        <v>0</v>
      </c>
      <c r="F495" s="221"/>
    </row>
    <row r="496" ht="14.25" spans="1:6">
      <c r="A496" s="221" t="s">
        <v>373</v>
      </c>
      <c r="B496" s="221"/>
      <c r="C496" s="221">
        <f t="shared" ref="C496:D496" si="78">SUM(C497:C504)</f>
        <v>0</v>
      </c>
      <c r="D496" s="221">
        <f t="shared" si="78"/>
        <v>0</v>
      </c>
      <c r="E496" s="222">
        <f t="shared" si="68"/>
        <v>0</v>
      </c>
      <c r="F496" s="221"/>
    </row>
    <row r="497" ht="14.25" spans="1:6">
      <c r="A497" s="221" t="s">
        <v>374</v>
      </c>
      <c r="B497" s="221"/>
      <c r="C497" s="221">
        <v>0</v>
      </c>
      <c r="D497" s="221">
        <v>0</v>
      </c>
      <c r="E497" s="222">
        <f t="shared" si="68"/>
        <v>0</v>
      </c>
      <c r="F497" s="221"/>
    </row>
    <row r="498" ht="14.25" spans="1:6">
      <c r="A498" s="221" t="s">
        <v>375</v>
      </c>
      <c r="B498" s="221"/>
      <c r="C498" s="221">
        <v>0</v>
      </c>
      <c r="D498" s="221">
        <v>0</v>
      </c>
      <c r="E498" s="222">
        <f t="shared" si="68"/>
        <v>0</v>
      </c>
      <c r="F498" s="221"/>
    </row>
    <row r="499" ht="14.25" spans="1:6">
      <c r="A499" s="221" t="s">
        <v>376</v>
      </c>
      <c r="B499" s="221"/>
      <c r="C499" s="221">
        <v>0</v>
      </c>
      <c r="D499" s="221">
        <v>0</v>
      </c>
      <c r="E499" s="222">
        <f t="shared" si="68"/>
        <v>0</v>
      </c>
      <c r="F499" s="221"/>
    </row>
    <row r="500" ht="14.25" spans="1:6">
      <c r="A500" s="221" t="s">
        <v>377</v>
      </c>
      <c r="B500" s="221"/>
      <c r="C500" s="221">
        <v>0</v>
      </c>
      <c r="D500" s="221">
        <v>0</v>
      </c>
      <c r="E500" s="222">
        <f t="shared" si="68"/>
        <v>0</v>
      </c>
      <c r="F500" s="221"/>
    </row>
    <row r="501" ht="14.25" spans="1:6">
      <c r="A501" s="221" t="s">
        <v>378</v>
      </c>
      <c r="B501" s="221"/>
      <c r="C501" s="221">
        <v>0</v>
      </c>
      <c r="D501" s="221">
        <v>0</v>
      </c>
      <c r="E501" s="222">
        <f t="shared" si="68"/>
        <v>0</v>
      </c>
      <c r="F501" s="221"/>
    </row>
    <row r="502" ht="14.25" spans="1:6">
      <c r="A502" s="221" t="s">
        <v>379</v>
      </c>
      <c r="B502" s="221"/>
      <c r="C502" s="221">
        <v>0</v>
      </c>
      <c r="D502" s="221">
        <v>0</v>
      </c>
      <c r="E502" s="222">
        <f t="shared" si="68"/>
        <v>0</v>
      </c>
      <c r="F502" s="221"/>
    </row>
    <row r="503" ht="14.25" spans="1:6">
      <c r="A503" s="221" t="s">
        <v>380</v>
      </c>
      <c r="B503" s="221"/>
      <c r="C503" s="221">
        <v>0</v>
      </c>
      <c r="D503" s="221">
        <v>0</v>
      </c>
      <c r="E503" s="222">
        <f t="shared" si="68"/>
        <v>0</v>
      </c>
      <c r="F503" s="221"/>
    </row>
    <row r="504" ht="14.25" spans="1:6">
      <c r="A504" s="221" t="s">
        <v>381</v>
      </c>
      <c r="B504" s="221"/>
      <c r="C504" s="221">
        <v>0</v>
      </c>
      <c r="D504" s="221">
        <v>0</v>
      </c>
      <c r="E504" s="222">
        <f t="shared" si="68"/>
        <v>0</v>
      </c>
      <c r="F504" s="221"/>
    </row>
    <row r="505" ht="14.25" spans="1:6">
      <c r="A505" s="221" t="s">
        <v>382</v>
      </c>
      <c r="B505" s="221"/>
      <c r="C505" s="221">
        <f t="shared" ref="C505:D505" si="79">SUM(C506:C510)</f>
        <v>0</v>
      </c>
      <c r="D505" s="221">
        <f t="shared" si="79"/>
        <v>0</v>
      </c>
      <c r="E505" s="222">
        <f t="shared" si="68"/>
        <v>0</v>
      </c>
      <c r="F505" s="221"/>
    </row>
    <row r="506" ht="14.25" spans="1:6">
      <c r="A506" s="221" t="s">
        <v>374</v>
      </c>
      <c r="B506" s="221"/>
      <c r="C506" s="221">
        <v>0</v>
      </c>
      <c r="D506" s="221">
        <v>0</v>
      </c>
      <c r="E506" s="222">
        <f t="shared" si="68"/>
        <v>0</v>
      </c>
      <c r="F506" s="221"/>
    </row>
    <row r="507" ht="14.25" spans="1:6">
      <c r="A507" s="221" t="s">
        <v>383</v>
      </c>
      <c r="B507" s="221"/>
      <c r="C507" s="221">
        <v>0</v>
      </c>
      <c r="D507" s="221">
        <v>0</v>
      </c>
      <c r="E507" s="222">
        <f t="shared" si="68"/>
        <v>0</v>
      </c>
      <c r="F507" s="221"/>
    </row>
    <row r="508" ht="14.25" spans="1:6">
      <c r="A508" s="221" t="s">
        <v>384</v>
      </c>
      <c r="B508" s="221"/>
      <c r="C508" s="221">
        <v>0</v>
      </c>
      <c r="D508" s="221">
        <v>0</v>
      </c>
      <c r="E508" s="222">
        <f t="shared" si="68"/>
        <v>0</v>
      </c>
      <c r="F508" s="221"/>
    </row>
    <row r="509" ht="14.25" spans="1:6">
      <c r="A509" s="221" t="s">
        <v>385</v>
      </c>
      <c r="B509" s="221"/>
      <c r="C509" s="221">
        <v>0</v>
      </c>
      <c r="D509" s="221">
        <v>0</v>
      </c>
      <c r="E509" s="222">
        <f t="shared" si="68"/>
        <v>0</v>
      </c>
      <c r="F509" s="221"/>
    </row>
    <row r="510" ht="14.25" spans="1:6">
      <c r="A510" s="221" t="s">
        <v>386</v>
      </c>
      <c r="B510" s="221"/>
      <c r="C510" s="221">
        <v>0</v>
      </c>
      <c r="D510" s="221">
        <v>0</v>
      </c>
      <c r="E510" s="222">
        <f t="shared" si="68"/>
        <v>0</v>
      </c>
      <c r="F510" s="221"/>
    </row>
    <row r="511" ht="14.25" spans="1:6">
      <c r="A511" s="221" t="s">
        <v>387</v>
      </c>
      <c r="B511" s="221"/>
      <c r="C511" s="221">
        <f t="shared" ref="C511:D511" si="80">SUM(C512:C516)</f>
        <v>611</v>
      </c>
      <c r="D511" s="221">
        <f t="shared" si="80"/>
        <v>611</v>
      </c>
      <c r="E511" s="222">
        <f t="shared" si="68"/>
        <v>100</v>
      </c>
      <c r="F511" s="221"/>
    </row>
    <row r="512" ht="14.25" spans="1:6">
      <c r="A512" s="221" t="s">
        <v>374</v>
      </c>
      <c r="B512" s="221"/>
      <c r="C512" s="221">
        <v>0</v>
      </c>
      <c r="D512" s="221">
        <v>0</v>
      </c>
      <c r="E512" s="222">
        <f t="shared" si="68"/>
        <v>0</v>
      </c>
      <c r="F512" s="221"/>
    </row>
    <row r="513" ht="14.25" spans="1:6">
      <c r="A513" s="221" t="s">
        <v>388</v>
      </c>
      <c r="B513" s="221"/>
      <c r="C513" s="221">
        <v>491</v>
      </c>
      <c r="D513" s="221">
        <v>491</v>
      </c>
      <c r="E513" s="222">
        <f t="shared" si="68"/>
        <v>100</v>
      </c>
      <c r="F513" s="221"/>
    </row>
    <row r="514" ht="14.25" spans="1:6">
      <c r="A514" s="221" t="s">
        <v>389</v>
      </c>
      <c r="B514" s="221"/>
      <c r="C514" s="221">
        <v>0</v>
      </c>
      <c r="D514" s="221">
        <v>0</v>
      </c>
      <c r="E514" s="222">
        <f t="shared" si="68"/>
        <v>0</v>
      </c>
      <c r="F514" s="221"/>
    </row>
    <row r="515" ht="14.25" spans="1:6">
      <c r="A515" s="221" t="s">
        <v>390</v>
      </c>
      <c r="B515" s="221"/>
      <c r="C515" s="221">
        <v>0</v>
      </c>
      <c r="D515" s="221">
        <v>0</v>
      </c>
      <c r="E515" s="222">
        <f t="shared" si="68"/>
        <v>0</v>
      </c>
      <c r="F515" s="221"/>
    </row>
    <row r="516" ht="14.25" spans="1:6">
      <c r="A516" s="221" t="s">
        <v>391</v>
      </c>
      <c r="B516" s="221"/>
      <c r="C516" s="221">
        <v>120</v>
      </c>
      <c r="D516" s="221">
        <v>120</v>
      </c>
      <c r="E516" s="222">
        <f t="shared" si="68"/>
        <v>100</v>
      </c>
      <c r="F516" s="221"/>
    </row>
    <row r="517" ht="14.25" spans="1:6">
      <c r="A517" s="221" t="s">
        <v>392</v>
      </c>
      <c r="B517" s="221"/>
      <c r="C517" s="221">
        <f t="shared" ref="C517:D517" si="81">SUM(C518:C521)</f>
        <v>85</v>
      </c>
      <c r="D517" s="221">
        <f t="shared" si="81"/>
        <v>85</v>
      </c>
      <c r="E517" s="222">
        <f t="shared" si="68"/>
        <v>100</v>
      </c>
      <c r="F517" s="221"/>
    </row>
    <row r="518" ht="14.25" spans="1:6">
      <c r="A518" s="221" t="s">
        <v>374</v>
      </c>
      <c r="B518" s="221"/>
      <c r="C518" s="221">
        <v>34</v>
      </c>
      <c r="D518" s="221">
        <v>34</v>
      </c>
      <c r="E518" s="222">
        <f t="shared" si="68"/>
        <v>100</v>
      </c>
      <c r="F518" s="221"/>
    </row>
    <row r="519" ht="14.25" spans="1:6">
      <c r="A519" s="221" t="s">
        <v>393</v>
      </c>
      <c r="B519" s="221"/>
      <c r="C519" s="221">
        <v>0</v>
      </c>
      <c r="D519" s="221">
        <v>0</v>
      </c>
      <c r="E519" s="222">
        <f t="shared" ref="E519:E582" si="82">IF(D519=0,0,100)</f>
        <v>0</v>
      </c>
      <c r="F519" s="221"/>
    </row>
    <row r="520" ht="14.25" spans="1:6">
      <c r="A520" s="221" t="s">
        <v>394</v>
      </c>
      <c r="B520" s="221"/>
      <c r="C520" s="221">
        <v>0</v>
      </c>
      <c r="D520" s="221">
        <v>0</v>
      </c>
      <c r="E520" s="222">
        <f t="shared" si="82"/>
        <v>0</v>
      </c>
      <c r="F520" s="221"/>
    </row>
    <row r="521" ht="14.25" spans="1:6">
      <c r="A521" s="221" t="s">
        <v>395</v>
      </c>
      <c r="B521" s="221"/>
      <c r="C521" s="221">
        <v>51</v>
      </c>
      <c r="D521" s="221">
        <v>51</v>
      </c>
      <c r="E521" s="222">
        <f t="shared" si="82"/>
        <v>100</v>
      </c>
      <c r="F521" s="221"/>
    </row>
    <row r="522" ht="14.25" spans="1:6">
      <c r="A522" s="221" t="s">
        <v>396</v>
      </c>
      <c r="B522" s="221"/>
      <c r="C522" s="221">
        <f t="shared" ref="C522:D522" si="83">SUM(C523:C526)</f>
        <v>0</v>
      </c>
      <c r="D522" s="221">
        <f t="shared" si="83"/>
        <v>0</v>
      </c>
      <c r="E522" s="222">
        <f t="shared" si="82"/>
        <v>0</v>
      </c>
      <c r="F522" s="221"/>
    </row>
    <row r="523" ht="14.25" spans="1:6">
      <c r="A523" s="221" t="s">
        <v>397</v>
      </c>
      <c r="B523" s="221"/>
      <c r="C523" s="221">
        <v>0</v>
      </c>
      <c r="D523" s="221">
        <v>0</v>
      </c>
      <c r="E523" s="222">
        <f t="shared" si="82"/>
        <v>0</v>
      </c>
      <c r="F523" s="221"/>
    </row>
    <row r="524" ht="14.25" spans="1:6">
      <c r="A524" s="221" t="s">
        <v>398</v>
      </c>
      <c r="B524" s="221"/>
      <c r="C524" s="221">
        <v>0</v>
      </c>
      <c r="D524" s="221">
        <v>0</v>
      </c>
      <c r="E524" s="222">
        <f t="shared" si="82"/>
        <v>0</v>
      </c>
      <c r="F524" s="221"/>
    </row>
    <row r="525" ht="14.25" spans="1:6">
      <c r="A525" s="221" t="s">
        <v>399</v>
      </c>
      <c r="B525" s="221"/>
      <c r="C525" s="221">
        <v>0</v>
      </c>
      <c r="D525" s="221">
        <v>0</v>
      </c>
      <c r="E525" s="222">
        <f t="shared" si="82"/>
        <v>0</v>
      </c>
      <c r="F525" s="221"/>
    </row>
    <row r="526" ht="14.25" spans="1:6">
      <c r="A526" s="221" t="s">
        <v>400</v>
      </c>
      <c r="B526" s="221"/>
      <c r="C526" s="221">
        <v>0</v>
      </c>
      <c r="D526" s="221">
        <v>0</v>
      </c>
      <c r="E526" s="222">
        <f t="shared" si="82"/>
        <v>0</v>
      </c>
      <c r="F526" s="221"/>
    </row>
    <row r="527" ht="14.25" spans="1:6">
      <c r="A527" s="221" t="s">
        <v>401</v>
      </c>
      <c r="B527" s="221"/>
      <c r="C527" s="221">
        <f t="shared" ref="C527:D527" si="84">SUM(C528:C533)</f>
        <v>159</v>
      </c>
      <c r="D527" s="221">
        <f t="shared" si="84"/>
        <v>159</v>
      </c>
      <c r="E527" s="222">
        <f t="shared" si="82"/>
        <v>100</v>
      </c>
      <c r="F527" s="221"/>
    </row>
    <row r="528" ht="14.25" spans="1:6">
      <c r="A528" s="221" t="s">
        <v>374</v>
      </c>
      <c r="B528" s="221"/>
      <c r="C528" s="221">
        <v>109</v>
      </c>
      <c r="D528" s="221">
        <v>109</v>
      </c>
      <c r="E528" s="222">
        <f t="shared" si="82"/>
        <v>100</v>
      </c>
      <c r="F528" s="221"/>
    </row>
    <row r="529" ht="14.25" spans="1:6">
      <c r="A529" s="221" t="s">
        <v>402</v>
      </c>
      <c r="B529" s="221"/>
      <c r="C529" s="221">
        <v>0</v>
      </c>
      <c r="D529" s="221">
        <v>0</v>
      </c>
      <c r="E529" s="222">
        <f t="shared" si="82"/>
        <v>0</v>
      </c>
      <c r="F529" s="221"/>
    </row>
    <row r="530" ht="14.25" spans="1:6">
      <c r="A530" s="221" t="s">
        <v>403</v>
      </c>
      <c r="B530" s="221"/>
      <c r="C530" s="221">
        <v>0</v>
      </c>
      <c r="D530" s="221">
        <v>0</v>
      </c>
      <c r="E530" s="222">
        <f t="shared" si="82"/>
        <v>0</v>
      </c>
      <c r="F530" s="221"/>
    </row>
    <row r="531" ht="14.25" spans="1:6">
      <c r="A531" s="221" t="s">
        <v>404</v>
      </c>
      <c r="B531" s="221"/>
      <c r="C531" s="221">
        <v>0</v>
      </c>
      <c r="D531" s="221">
        <v>0</v>
      </c>
      <c r="E531" s="222">
        <f t="shared" si="82"/>
        <v>0</v>
      </c>
      <c r="F531" s="221"/>
    </row>
    <row r="532" ht="14.25" spans="1:6">
      <c r="A532" s="221" t="s">
        <v>405</v>
      </c>
      <c r="B532" s="221"/>
      <c r="C532" s="221">
        <v>0</v>
      </c>
      <c r="D532" s="221">
        <v>0</v>
      </c>
      <c r="E532" s="222">
        <f t="shared" si="82"/>
        <v>0</v>
      </c>
      <c r="F532" s="221"/>
    </row>
    <row r="533" ht="14.25" spans="1:6">
      <c r="A533" s="221" t="s">
        <v>406</v>
      </c>
      <c r="B533" s="221"/>
      <c r="C533" s="221">
        <v>50</v>
      </c>
      <c r="D533" s="221">
        <v>50</v>
      </c>
      <c r="E533" s="222">
        <f t="shared" si="82"/>
        <v>100</v>
      </c>
      <c r="F533" s="221"/>
    </row>
    <row r="534" ht="14.25" spans="1:6">
      <c r="A534" s="221" t="s">
        <v>407</v>
      </c>
      <c r="B534" s="221"/>
      <c r="C534" s="221">
        <f t="shared" ref="C534:D534" si="85">SUM(C535:C537)</f>
        <v>45</v>
      </c>
      <c r="D534" s="221">
        <f t="shared" si="85"/>
        <v>45</v>
      </c>
      <c r="E534" s="222">
        <f t="shared" si="82"/>
        <v>100</v>
      </c>
      <c r="F534" s="221"/>
    </row>
    <row r="535" ht="14.25" spans="1:6">
      <c r="A535" s="221" t="s">
        <v>408</v>
      </c>
      <c r="B535" s="221"/>
      <c r="C535" s="221">
        <v>0</v>
      </c>
      <c r="D535" s="221">
        <v>0</v>
      </c>
      <c r="E535" s="222">
        <f t="shared" si="82"/>
        <v>0</v>
      </c>
      <c r="F535" s="221"/>
    </row>
    <row r="536" ht="14.25" spans="1:6">
      <c r="A536" s="221" t="s">
        <v>409</v>
      </c>
      <c r="B536" s="221"/>
      <c r="C536" s="221">
        <v>0</v>
      </c>
      <c r="D536" s="221">
        <v>0</v>
      </c>
      <c r="E536" s="222">
        <f t="shared" si="82"/>
        <v>0</v>
      </c>
      <c r="F536" s="221"/>
    </row>
    <row r="537" ht="14.25" spans="1:6">
      <c r="A537" s="221" t="s">
        <v>410</v>
      </c>
      <c r="B537" s="221"/>
      <c r="C537" s="221">
        <v>45</v>
      </c>
      <c r="D537" s="221">
        <v>45</v>
      </c>
      <c r="E537" s="222">
        <f t="shared" si="82"/>
        <v>100</v>
      </c>
      <c r="F537" s="221"/>
    </row>
    <row r="538" ht="14.25" spans="1:6">
      <c r="A538" s="221" t="s">
        <v>411</v>
      </c>
      <c r="B538" s="221"/>
      <c r="C538" s="221">
        <f t="shared" ref="C538:D538" si="86">C539+C540</f>
        <v>0</v>
      </c>
      <c r="D538" s="221">
        <f t="shared" si="86"/>
        <v>0</v>
      </c>
      <c r="E538" s="222">
        <f t="shared" si="82"/>
        <v>0</v>
      </c>
      <c r="F538" s="221"/>
    </row>
    <row r="539" ht="14.25" spans="1:6">
      <c r="A539" s="221" t="s">
        <v>412</v>
      </c>
      <c r="B539" s="221"/>
      <c r="C539" s="221">
        <v>0</v>
      </c>
      <c r="D539" s="221">
        <v>0</v>
      </c>
      <c r="E539" s="222">
        <f t="shared" si="82"/>
        <v>0</v>
      </c>
      <c r="F539" s="221"/>
    </row>
    <row r="540" ht="14.25" spans="1:6">
      <c r="A540" s="221" t="s">
        <v>413</v>
      </c>
      <c r="B540" s="221"/>
      <c r="C540" s="221">
        <v>0</v>
      </c>
      <c r="D540" s="221">
        <v>0</v>
      </c>
      <c r="E540" s="222">
        <f t="shared" si="82"/>
        <v>0</v>
      </c>
      <c r="F540" s="221"/>
    </row>
    <row r="541" ht="14.25" spans="1:6">
      <c r="A541" s="221" t="s">
        <v>414</v>
      </c>
      <c r="B541" s="221"/>
      <c r="C541" s="221">
        <f t="shared" ref="C541:D541" si="87">SUM(C542:C545)</f>
        <v>60</v>
      </c>
      <c r="D541" s="221">
        <f t="shared" si="87"/>
        <v>60</v>
      </c>
      <c r="E541" s="222">
        <f t="shared" si="82"/>
        <v>100</v>
      </c>
      <c r="F541" s="221"/>
    </row>
    <row r="542" ht="14.25" spans="1:6">
      <c r="A542" s="221" t="s">
        <v>415</v>
      </c>
      <c r="B542" s="221"/>
      <c r="C542" s="221">
        <v>0</v>
      </c>
      <c r="D542" s="221">
        <v>0</v>
      </c>
      <c r="E542" s="222">
        <f t="shared" si="82"/>
        <v>0</v>
      </c>
      <c r="F542" s="221"/>
    </row>
    <row r="543" ht="14.25" spans="1:6">
      <c r="A543" s="221" t="s">
        <v>416</v>
      </c>
      <c r="B543" s="221"/>
      <c r="C543" s="221">
        <v>0</v>
      </c>
      <c r="D543" s="221">
        <v>0</v>
      </c>
      <c r="E543" s="222">
        <f t="shared" si="82"/>
        <v>0</v>
      </c>
      <c r="F543" s="221"/>
    </row>
    <row r="544" ht="14.25" spans="1:6">
      <c r="A544" s="221" t="s">
        <v>417</v>
      </c>
      <c r="B544" s="221"/>
      <c r="C544" s="221">
        <v>0</v>
      </c>
      <c r="D544" s="221">
        <v>0</v>
      </c>
      <c r="E544" s="222">
        <f t="shared" si="82"/>
        <v>0</v>
      </c>
      <c r="F544" s="221"/>
    </row>
    <row r="545" ht="14.25" spans="1:6">
      <c r="A545" s="221" t="s">
        <v>418</v>
      </c>
      <c r="B545" s="221"/>
      <c r="C545" s="221">
        <v>60</v>
      </c>
      <c r="D545" s="221">
        <v>60</v>
      </c>
      <c r="E545" s="222">
        <f t="shared" si="82"/>
        <v>100</v>
      </c>
      <c r="F545" s="221"/>
    </row>
    <row r="546" ht="14.25" spans="1:6">
      <c r="A546" s="221" t="s">
        <v>419</v>
      </c>
      <c r="B546" s="221"/>
      <c r="C546" s="221">
        <f t="shared" ref="C546:D546" si="88">SUM(C547,C561,C569,C580,C591)</f>
        <v>6357</v>
      </c>
      <c r="D546" s="221">
        <f t="shared" si="88"/>
        <v>6357</v>
      </c>
      <c r="E546" s="222">
        <f t="shared" si="82"/>
        <v>100</v>
      </c>
      <c r="F546" s="221"/>
    </row>
    <row r="547" ht="14.25" spans="1:6">
      <c r="A547" s="221" t="s">
        <v>420</v>
      </c>
      <c r="B547" s="221"/>
      <c r="C547" s="221">
        <f t="shared" ref="C547:D547" si="89">SUM(C548:C560)</f>
        <v>1403</v>
      </c>
      <c r="D547" s="221">
        <f t="shared" si="89"/>
        <v>1403</v>
      </c>
      <c r="E547" s="222">
        <f t="shared" si="82"/>
        <v>100</v>
      </c>
      <c r="F547" s="221"/>
    </row>
    <row r="548" ht="14.25" spans="1:6">
      <c r="A548" s="221" t="s">
        <v>42</v>
      </c>
      <c r="B548" s="221"/>
      <c r="C548" s="221">
        <v>208</v>
      </c>
      <c r="D548" s="221">
        <v>208</v>
      </c>
      <c r="E548" s="222">
        <f t="shared" si="82"/>
        <v>100</v>
      </c>
      <c r="F548" s="221"/>
    </row>
    <row r="549" ht="14.25" spans="1:6">
      <c r="A549" s="221" t="s">
        <v>43</v>
      </c>
      <c r="B549" s="221"/>
      <c r="C549" s="221">
        <v>0</v>
      </c>
      <c r="D549" s="221">
        <v>0</v>
      </c>
      <c r="E549" s="222">
        <f t="shared" si="82"/>
        <v>0</v>
      </c>
      <c r="F549" s="221"/>
    </row>
    <row r="550" ht="14.25" spans="1:6">
      <c r="A550" s="221" t="s">
        <v>44</v>
      </c>
      <c r="B550" s="221"/>
      <c r="C550" s="221">
        <v>0</v>
      </c>
      <c r="D550" s="221">
        <v>0</v>
      </c>
      <c r="E550" s="222">
        <f t="shared" si="82"/>
        <v>0</v>
      </c>
      <c r="F550" s="221"/>
    </row>
    <row r="551" ht="14.25" spans="1:6">
      <c r="A551" s="221" t="s">
        <v>421</v>
      </c>
      <c r="B551" s="221"/>
      <c r="C551" s="221">
        <v>172</v>
      </c>
      <c r="D551" s="221">
        <v>172</v>
      </c>
      <c r="E551" s="222">
        <f t="shared" si="82"/>
        <v>100</v>
      </c>
      <c r="F551" s="221"/>
    </row>
    <row r="552" ht="14.25" spans="1:6">
      <c r="A552" s="221" t="s">
        <v>422</v>
      </c>
      <c r="B552" s="221"/>
      <c r="C552" s="221">
        <v>142</v>
      </c>
      <c r="D552" s="221">
        <v>142</v>
      </c>
      <c r="E552" s="222">
        <f t="shared" si="82"/>
        <v>100</v>
      </c>
      <c r="F552" s="221"/>
    </row>
    <row r="553" ht="14.25" spans="1:6">
      <c r="A553" s="221" t="s">
        <v>423</v>
      </c>
      <c r="B553" s="221"/>
      <c r="C553" s="221">
        <v>0</v>
      </c>
      <c r="D553" s="221">
        <v>0</v>
      </c>
      <c r="E553" s="222">
        <f t="shared" si="82"/>
        <v>0</v>
      </c>
      <c r="F553" s="221"/>
    </row>
    <row r="554" ht="14.25" spans="1:6">
      <c r="A554" s="221" t="s">
        <v>424</v>
      </c>
      <c r="B554" s="221"/>
      <c r="C554" s="221">
        <v>0</v>
      </c>
      <c r="D554" s="221">
        <v>0</v>
      </c>
      <c r="E554" s="222">
        <f t="shared" si="82"/>
        <v>0</v>
      </c>
      <c r="F554" s="221"/>
    </row>
    <row r="555" ht="14.25" spans="1:6">
      <c r="A555" s="221" t="s">
        <v>425</v>
      </c>
      <c r="B555" s="221"/>
      <c r="C555" s="221">
        <v>13</v>
      </c>
      <c r="D555" s="221">
        <v>13</v>
      </c>
      <c r="E555" s="222">
        <f t="shared" si="82"/>
        <v>100</v>
      </c>
      <c r="F555" s="221"/>
    </row>
    <row r="556" ht="14.25" spans="1:6">
      <c r="A556" s="221" t="s">
        <v>426</v>
      </c>
      <c r="B556" s="221"/>
      <c r="C556" s="221">
        <v>392</v>
      </c>
      <c r="D556" s="221">
        <v>392</v>
      </c>
      <c r="E556" s="222">
        <f t="shared" si="82"/>
        <v>100</v>
      </c>
      <c r="F556" s="221"/>
    </row>
    <row r="557" ht="14.25" spans="1:6">
      <c r="A557" s="221" t="s">
        <v>427</v>
      </c>
      <c r="B557" s="221"/>
      <c r="C557" s="221">
        <v>0</v>
      </c>
      <c r="D557" s="221">
        <v>0</v>
      </c>
      <c r="E557" s="222">
        <f t="shared" si="82"/>
        <v>0</v>
      </c>
      <c r="F557" s="221"/>
    </row>
    <row r="558" ht="14.25" spans="1:6">
      <c r="A558" s="221" t="s">
        <v>428</v>
      </c>
      <c r="B558" s="221"/>
      <c r="C558" s="221">
        <v>0</v>
      </c>
      <c r="D558" s="221">
        <v>0</v>
      </c>
      <c r="E558" s="222">
        <f t="shared" si="82"/>
        <v>0</v>
      </c>
      <c r="F558" s="221"/>
    </row>
    <row r="559" ht="14.25" spans="1:6">
      <c r="A559" s="221" t="s">
        <v>429</v>
      </c>
      <c r="B559" s="221"/>
      <c r="C559" s="221">
        <v>185</v>
      </c>
      <c r="D559" s="221">
        <v>185</v>
      </c>
      <c r="E559" s="222">
        <f t="shared" si="82"/>
        <v>100</v>
      </c>
      <c r="F559" s="221"/>
    </row>
    <row r="560" ht="14.25" spans="1:6">
      <c r="A560" s="221" t="s">
        <v>430</v>
      </c>
      <c r="B560" s="221"/>
      <c r="C560" s="221">
        <v>291</v>
      </c>
      <c r="D560" s="221">
        <v>291</v>
      </c>
      <c r="E560" s="222">
        <f t="shared" si="82"/>
        <v>100</v>
      </c>
      <c r="F560" s="221"/>
    </row>
    <row r="561" ht="14.25" spans="1:6">
      <c r="A561" s="221" t="s">
        <v>431</v>
      </c>
      <c r="B561" s="221"/>
      <c r="C561" s="221">
        <f t="shared" ref="C561:D561" si="90">SUM(C562:C568)</f>
        <v>124</v>
      </c>
      <c r="D561" s="221">
        <f t="shared" si="90"/>
        <v>124</v>
      </c>
      <c r="E561" s="222">
        <f t="shared" si="82"/>
        <v>100</v>
      </c>
      <c r="F561" s="221"/>
    </row>
    <row r="562" ht="14.25" spans="1:6">
      <c r="A562" s="221" t="s">
        <v>42</v>
      </c>
      <c r="B562" s="221"/>
      <c r="C562" s="221">
        <v>73</v>
      </c>
      <c r="D562" s="221">
        <v>73</v>
      </c>
      <c r="E562" s="222">
        <f t="shared" si="82"/>
        <v>100</v>
      </c>
      <c r="F562" s="221"/>
    </row>
    <row r="563" ht="14.25" spans="1:6">
      <c r="A563" s="221" t="s">
        <v>43</v>
      </c>
      <c r="B563" s="221"/>
      <c r="C563" s="221">
        <v>0</v>
      </c>
      <c r="D563" s="221">
        <v>0</v>
      </c>
      <c r="E563" s="222">
        <f t="shared" si="82"/>
        <v>0</v>
      </c>
      <c r="F563" s="221"/>
    </row>
    <row r="564" ht="14.25" spans="1:6">
      <c r="A564" s="221" t="s">
        <v>44</v>
      </c>
      <c r="B564" s="221"/>
      <c r="C564" s="221">
        <v>0</v>
      </c>
      <c r="D564" s="221">
        <v>0</v>
      </c>
      <c r="E564" s="222">
        <f t="shared" si="82"/>
        <v>0</v>
      </c>
      <c r="F564" s="221"/>
    </row>
    <row r="565" ht="14.25" spans="1:6">
      <c r="A565" s="221" t="s">
        <v>432</v>
      </c>
      <c r="B565" s="221"/>
      <c r="C565" s="221">
        <v>51</v>
      </c>
      <c r="D565" s="221">
        <v>51</v>
      </c>
      <c r="E565" s="222">
        <f t="shared" si="82"/>
        <v>100</v>
      </c>
      <c r="F565" s="221"/>
    </row>
    <row r="566" ht="14.25" spans="1:6">
      <c r="A566" s="221" t="s">
        <v>433</v>
      </c>
      <c r="B566" s="221"/>
      <c r="C566" s="221">
        <v>0</v>
      </c>
      <c r="D566" s="221">
        <v>0</v>
      </c>
      <c r="E566" s="222">
        <f t="shared" si="82"/>
        <v>0</v>
      </c>
      <c r="F566" s="221"/>
    </row>
    <row r="567" ht="14.25" spans="1:6">
      <c r="A567" s="221" t="s">
        <v>434</v>
      </c>
      <c r="B567" s="221"/>
      <c r="C567" s="221">
        <v>0</v>
      </c>
      <c r="D567" s="221">
        <v>0</v>
      </c>
      <c r="E567" s="222">
        <f t="shared" si="82"/>
        <v>0</v>
      </c>
      <c r="F567" s="221"/>
    </row>
    <row r="568" ht="14.25" spans="1:6">
      <c r="A568" s="221" t="s">
        <v>435</v>
      </c>
      <c r="B568" s="221"/>
      <c r="C568" s="221">
        <v>0</v>
      </c>
      <c r="D568" s="221">
        <v>0</v>
      </c>
      <c r="E568" s="222">
        <f t="shared" si="82"/>
        <v>0</v>
      </c>
      <c r="F568" s="221"/>
    </row>
    <row r="569" ht="14.25" spans="1:6">
      <c r="A569" s="221" t="s">
        <v>436</v>
      </c>
      <c r="B569" s="221"/>
      <c r="C569" s="221">
        <f t="shared" ref="C569:D569" si="91">SUM(C570:C579)</f>
        <v>25</v>
      </c>
      <c r="D569" s="221">
        <f t="shared" si="91"/>
        <v>25</v>
      </c>
      <c r="E569" s="222">
        <f t="shared" si="82"/>
        <v>100</v>
      </c>
      <c r="F569" s="221"/>
    </row>
    <row r="570" ht="14.25" spans="1:6">
      <c r="A570" s="221" t="s">
        <v>42</v>
      </c>
      <c r="B570" s="221"/>
      <c r="C570" s="221">
        <v>0</v>
      </c>
      <c r="D570" s="221">
        <v>0</v>
      </c>
      <c r="E570" s="222">
        <f t="shared" si="82"/>
        <v>0</v>
      </c>
      <c r="F570" s="221"/>
    </row>
    <row r="571" ht="14.25" spans="1:6">
      <c r="A571" s="221" t="s">
        <v>43</v>
      </c>
      <c r="B571" s="221"/>
      <c r="C571" s="221">
        <v>0</v>
      </c>
      <c r="D571" s="221">
        <v>0</v>
      </c>
      <c r="E571" s="222">
        <f t="shared" si="82"/>
        <v>0</v>
      </c>
      <c r="F571" s="221"/>
    </row>
    <row r="572" ht="14.25" spans="1:6">
      <c r="A572" s="221" t="s">
        <v>44</v>
      </c>
      <c r="B572" s="221"/>
      <c r="C572" s="221">
        <v>0</v>
      </c>
      <c r="D572" s="221">
        <v>0</v>
      </c>
      <c r="E572" s="222">
        <f t="shared" si="82"/>
        <v>0</v>
      </c>
      <c r="F572" s="221"/>
    </row>
    <row r="573" ht="14.25" spans="1:6">
      <c r="A573" s="221" t="s">
        <v>437</v>
      </c>
      <c r="B573" s="221"/>
      <c r="C573" s="221">
        <v>0</v>
      </c>
      <c r="D573" s="221">
        <v>0</v>
      </c>
      <c r="E573" s="222">
        <f t="shared" si="82"/>
        <v>0</v>
      </c>
      <c r="F573" s="221"/>
    </row>
    <row r="574" ht="14.25" spans="1:6">
      <c r="A574" s="221" t="s">
        <v>438</v>
      </c>
      <c r="B574" s="221"/>
      <c r="C574" s="221">
        <v>0</v>
      </c>
      <c r="D574" s="221">
        <v>0</v>
      </c>
      <c r="E574" s="222">
        <f t="shared" si="82"/>
        <v>0</v>
      </c>
      <c r="F574" s="221"/>
    </row>
    <row r="575" ht="14.25" spans="1:6">
      <c r="A575" s="221" t="s">
        <v>439</v>
      </c>
      <c r="B575" s="221"/>
      <c r="C575" s="221">
        <v>5</v>
      </c>
      <c r="D575" s="221">
        <v>5</v>
      </c>
      <c r="E575" s="222">
        <f t="shared" si="82"/>
        <v>100</v>
      </c>
      <c r="F575" s="221"/>
    </row>
    <row r="576" ht="14.25" spans="1:6">
      <c r="A576" s="221" t="s">
        <v>440</v>
      </c>
      <c r="B576" s="221"/>
      <c r="C576" s="221">
        <v>0</v>
      </c>
      <c r="D576" s="221">
        <v>0</v>
      </c>
      <c r="E576" s="222">
        <f t="shared" si="82"/>
        <v>0</v>
      </c>
      <c r="F576" s="221"/>
    </row>
    <row r="577" ht="14.25" spans="1:6">
      <c r="A577" s="221" t="s">
        <v>441</v>
      </c>
      <c r="B577" s="221"/>
      <c r="C577" s="221">
        <v>20</v>
      </c>
      <c r="D577" s="221">
        <v>20</v>
      </c>
      <c r="E577" s="222">
        <f t="shared" si="82"/>
        <v>100</v>
      </c>
      <c r="F577" s="221"/>
    </row>
    <row r="578" ht="14.25" spans="1:6">
      <c r="A578" s="221" t="s">
        <v>442</v>
      </c>
      <c r="B578" s="221"/>
      <c r="C578" s="221">
        <v>0</v>
      </c>
      <c r="D578" s="221">
        <v>0</v>
      </c>
      <c r="E578" s="222">
        <f t="shared" si="82"/>
        <v>0</v>
      </c>
      <c r="F578" s="221"/>
    </row>
    <row r="579" ht="14.25" spans="1:6">
      <c r="A579" s="221" t="s">
        <v>443</v>
      </c>
      <c r="B579" s="221"/>
      <c r="C579" s="221">
        <v>0</v>
      </c>
      <c r="D579" s="221">
        <v>0</v>
      </c>
      <c r="E579" s="222">
        <f t="shared" si="82"/>
        <v>0</v>
      </c>
      <c r="F579" s="221"/>
    </row>
    <row r="580" ht="14.25" spans="1:6">
      <c r="A580" s="221" t="s">
        <v>444</v>
      </c>
      <c r="B580" s="221"/>
      <c r="C580" s="221">
        <f t="shared" ref="C580:D580" si="92">SUM(C581:C590)</f>
        <v>3173</v>
      </c>
      <c r="D580" s="221">
        <f t="shared" si="92"/>
        <v>3173</v>
      </c>
      <c r="E580" s="222">
        <f t="shared" si="82"/>
        <v>100</v>
      </c>
      <c r="F580" s="221"/>
    </row>
    <row r="581" ht="14.25" spans="1:6">
      <c r="A581" s="221" t="s">
        <v>42</v>
      </c>
      <c r="B581" s="221"/>
      <c r="C581" s="221">
        <v>1601</v>
      </c>
      <c r="D581" s="221">
        <v>1601</v>
      </c>
      <c r="E581" s="222">
        <f t="shared" si="82"/>
        <v>100</v>
      </c>
      <c r="F581" s="221"/>
    </row>
    <row r="582" ht="14.25" spans="1:6">
      <c r="A582" s="221" t="s">
        <v>43</v>
      </c>
      <c r="B582" s="221"/>
      <c r="C582" s="221">
        <v>212</v>
      </c>
      <c r="D582" s="221">
        <v>212</v>
      </c>
      <c r="E582" s="222">
        <f t="shared" si="82"/>
        <v>100</v>
      </c>
      <c r="F582" s="221"/>
    </row>
    <row r="583" ht="14.25" spans="1:6">
      <c r="A583" s="221" t="s">
        <v>44</v>
      </c>
      <c r="B583" s="221"/>
      <c r="C583" s="221">
        <v>0</v>
      </c>
      <c r="D583" s="221">
        <v>0</v>
      </c>
      <c r="E583" s="222">
        <f t="shared" ref="E583:E646" si="93">IF(D583=0,0,100)</f>
        <v>0</v>
      </c>
      <c r="F583" s="221"/>
    </row>
    <row r="584" ht="14.25" spans="1:6">
      <c r="A584" s="221" t="s">
        <v>445</v>
      </c>
      <c r="B584" s="221"/>
      <c r="C584" s="221">
        <v>1152</v>
      </c>
      <c r="D584" s="221">
        <v>1152</v>
      </c>
      <c r="E584" s="222">
        <f t="shared" si="93"/>
        <v>100</v>
      </c>
      <c r="F584" s="221"/>
    </row>
    <row r="585" ht="14.25" spans="1:6">
      <c r="A585" s="221" t="s">
        <v>446</v>
      </c>
      <c r="B585" s="221"/>
      <c r="C585" s="221">
        <v>0</v>
      </c>
      <c r="D585" s="221">
        <v>0</v>
      </c>
      <c r="E585" s="222">
        <f t="shared" si="93"/>
        <v>0</v>
      </c>
      <c r="F585" s="221"/>
    </row>
    <row r="586" ht="14.25" spans="1:6">
      <c r="A586" s="221" t="s">
        <v>447</v>
      </c>
      <c r="B586" s="221"/>
      <c r="C586" s="221">
        <v>0</v>
      </c>
      <c r="D586" s="221">
        <v>0</v>
      </c>
      <c r="E586" s="222">
        <f t="shared" si="93"/>
        <v>0</v>
      </c>
      <c r="F586" s="221"/>
    </row>
    <row r="587" ht="14.25" spans="1:6">
      <c r="A587" s="221" t="s">
        <v>448</v>
      </c>
      <c r="B587" s="221"/>
      <c r="C587" s="221">
        <v>0</v>
      </c>
      <c r="D587" s="221">
        <v>0</v>
      </c>
      <c r="E587" s="222">
        <f t="shared" si="93"/>
        <v>0</v>
      </c>
      <c r="F587" s="221"/>
    </row>
    <row r="588" ht="14.25" spans="1:6">
      <c r="A588" s="221" t="s">
        <v>449</v>
      </c>
      <c r="B588" s="221"/>
      <c r="C588" s="221">
        <v>0</v>
      </c>
      <c r="D588" s="221">
        <v>0</v>
      </c>
      <c r="E588" s="222">
        <f t="shared" si="93"/>
        <v>0</v>
      </c>
      <c r="F588" s="221"/>
    </row>
    <row r="589" ht="14.25" spans="1:6">
      <c r="A589" s="221" t="s">
        <v>450</v>
      </c>
      <c r="B589" s="221"/>
      <c r="C589" s="221">
        <v>0</v>
      </c>
      <c r="D589" s="221">
        <v>0</v>
      </c>
      <c r="E589" s="222">
        <f t="shared" si="93"/>
        <v>0</v>
      </c>
      <c r="F589" s="221"/>
    </row>
    <row r="590" ht="14.25" spans="1:6">
      <c r="A590" s="221" t="s">
        <v>451</v>
      </c>
      <c r="B590" s="221"/>
      <c r="C590" s="221">
        <v>208</v>
      </c>
      <c r="D590" s="221">
        <v>208</v>
      </c>
      <c r="E590" s="222">
        <f t="shared" si="93"/>
        <v>100</v>
      </c>
      <c r="F590" s="221"/>
    </row>
    <row r="591" ht="14.25" spans="1:6">
      <c r="A591" s="221" t="s">
        <v>452</v>
      </c>
      <c r="B591" s="221"/>
      <c r="C591" s="221">
        <f t="shared" ref="C591:D591" si="94">SUM(C592:C594)</f>
        <v>1632</v>
      </c>
      <c r="D591" s="221">
        <f t="shared" si="94"/>
        <v>1632</v>
      </c>
      <c r="E591" s="222">
        <f t="shared" si="93"/>
        <v>100</v>
      </c>
      <c r="F591" s="221"/>
    </row>
    <row r="592" ht="14.25" spans="1:6">
      <c r="A592" s="221" t="s">
        <v>453</v>
      </c>
      <c r="B592" s="221"/>
      <c r="C592" s="221">
        <v>18</v>
      </c>
      <c r="D592" s="221">
        <v>18</v>
      </c>
      <c r="E592" s="222">
        <f t="shared" si="93"/>
        <v>100</v>
      </c>
      <c r="F592" s="221"/>
    </row>
    <row r="593" ht="14.25" spans="1:6">
      <c r="A593" s="221" t="s">
        <v>454</v>
      </c>
      <c r="B593" s="221"/>
      <c r="C593" s="221">
        <v>0</v>
      </c>
      <c r="D593" s="221">
        <v>0</v>
      </c>
      <c r="E593" s="222">
        <f t="shared" si="93"/>
        <v>0</v>
      </c>
      <c r="F593" s="221"/>
    </row>
    <row r="594" ht="14.25" spans="1:6">
      <c r="A594" s="221" t="s">
        <v>455</v>
      </c>
      <c r="B594" s="221"/>
      <c r="C594" s="221">
        <v>1614</v>
      </c>
      <c r="D594" s="221">
        <v>1614</v>
      </c>
      <c r="E594" s="222">
        <f t="shared" si="93"/>
        <v>100</v>
      </c>
      <c r="F594" s="221"/>
    </row>
    <row r="595" ht="14.25" spans="1:6">
      <c r="A595" s="221" t="s">
        <v>456</v>
      </c>
      <c r="B595" s="221"/>
      <c r="C595" s="221">
        <f t="shared" ref="C595:D595" si="95">SUM(C596,C610,C621,C629,C631,C640,C644,C655,C663,C669,C676,C684,C689,C694,C697,C700,C703,C706,C709)</f>
        <v>78913</v>
      </c>
      <c r="D595" s="221">
        <f t="shared" si="95"/>
        <v>78913</v>
      </c>
      <c r="E595" s="222">
        <f t="shared" si="93"/>
        <v>100</v>
      </c>
      <c r="F595" s="221"/>
    </row>
    <row r="596" ht="14.25" spans="1:6">
      <c r="A596" s="221" t="s">
        <v>457</v>
      </c>
      <c r="B596" s="221"/>
      <c r="C596" s="221">
        <f t="shared" ref="C596:D596" si="96">SUM(C597:C609)</f>
        <v>2180</v>
      </c>
      <c r="D596" s="221">
        <f t="shared" si="96"/>
        <v>2180</v>
      </c>
      <c r="E596" s="222">
        <f t="shared" si="93"/>
        <v>100</v>
      </c>
      <c r="F596" s="221"/>
    </row>
    <row r="597" ht="14.25" spans="1:6">
      <c r="A597" s="221" t="s">
        <v>42</v>
      </c>
      <c r="B597" s="221"/>
      <c r="C597" s="221">
        <v>1743</v>
      </c>
      <c r="D597" s="221">
        <v>1743</v>
      </c>
      <c r="E597" s="222">
        <f t="shared" si="93"/>
        <v>100</v>
      </c>
      <c r="F597" s="221"/>
    </row>
    <row r="598" ht="14.25" spans="1:6">
      <c r="A598" s="221" t="s">
        <v>43</v>
      </c>
      <c r="B598" s="221"/>
      <c r="C598" s="221">
        <v>294</v>
      </c>
      <c r="D598" s="221">
        <v>294</v>
      </c>
      <c r="E598" s="222">
        <f t="shared" si="93"/>
        <v>100</v>
      </c>
      <c r="F598" s="221"/>
    </row>
    <row r="599" ht="14.25" spans="1:6">
      <c r="A599" s="221" t="s">
        <v>44</v>
      </c>
      <c r="B599" s="221"/>
      <c r="C599" s="221">
        <v>0</v>
      </c>
      <c r="D599" s="221">
        <v>0</v>
      </c>
      <c r="E599" s="222">
        <f t="shared" si="93"/>
        <v>0</v>
      </c>
      <c r="F599" s="221"/>
    </row>
    <row r="600" ht="14.25" spans="1:6">
      <c r="A600" s="221" t="s">
        <v>458</v>
      </c>
      <c r="B600" s="221"/>
      <c r="C600" s="221">
        <v>0</v>
      </c>
      <c r="D600" s="221">
        <v>0</v>
      </c>
      <c r="E600" s="222">
        <f t="shared" si="93"/>
        <v>0</v>
      </c>
      <c r="F600" s="221"/>
    </row>
    <row r="601" ht="14.25" spans="1:6">
      <c r="A601" s="221" t="s">
        <v>459</v>
      </c>
      <c r="B601" s="221"/>
      <c r="C601" s="221">
        <v>10</v>
      </c>
      <c r="D601" s="221">
        <v>10</v>
      </c>
      <c r="E601" s="222">
        <f t="shared" si="93"/>
        <v>100</v>
      </c>
      <c r="F601" s="221"/>
    </row>
    <row r="602" ht="14.25" spans="1:6">
      <c r="A602" s="221" t="s">
        <v>460</v>
      </c>
      <c r="B602" s="221"/>
      <c r="C602" s="221">
        <v>0</v>
      </c>
      <c r="D602" s="221">
        <v>0</v>
      </c>
      <c r="E602" s="222">
        <f t="shared" si="93"/>
        <v>0</v>
      </c>
      <c r="F602" s="221"/>
    </row>
    <row r="603" ht="14.25" spans="1:6">
      <c r="A603" s="221" t="s">
        <v>461</v>
      </c>
      <c r="B603" s="221"/>
      <c r="C603" s="221">
        <v>0</v>
      </c>
      <c r="D603" s="221">
        <v>0</v>
      </c>
      <c r="E603" s="222">
        <f t="shared" si="93"/>
        <v>0</v>
      </c>
      <c r="F603" s="221"/>
    </row>
    <row r="604" ht="14.25" spans="1:6">
      <c r="A604" s="221" t="s">
        <v>85</v>
      </c>
      <c r="B604" s="221"/>
      <c r="C604" s="221">
        <v>0</v>
      </c>
      <c r="D604" s="221">
        <v>0</v>
      </c>
      <c r="E604" s="222">
        <f t="shared" si="93"/>
        <v>0</v>
      </c>
      <c r="F604" s="221"/>
    </row>
    <row r="605" ht="14.25" spans="1:6">
      <c r="A605" s="221" t="s">
        <v>462</v>
      </c>
      <c r="B605" s="221"/>
      <c r="C605" s="221">
        <v>95</v>
      </c>
      <c r="D605" s="221">
        <v>95</v>
      </c>
      <c r="E605" s="222">
        <f t="shared" si="93"/>
        <v>100</v>
      </c>
      <c r="F605" s="221"/>
    </row>
    <row r="606" ht="14.25" spans="1:6">
      <c r="A606" s="221" t="s">
        <v>463</v>
      </c>
      <c r="B606" s="221"/>
      <c r="C606" s="221">
        <v>0</v>
      </c>
      <c r="D606" s="221">
        <v>0</v>
      </c>
      <c r="E606" s="222">
        <f t="shared" si="93"/>
        <v>0</v>
      </c>
      <c r="F606" s="221"/>
    </row>
    <row r="607" ht="14.25" spans="1:6">
      <c r="A607" s="221" t="s">
        <v>464</v>
      </c>
      <c r="B607" s="221"/>
      <c r="C607" s="221">
        <v>0</v>
      </c>
      <c r="D607" s="221">
        <v>0</v>
      </c>
      <c r="E607" s="222">
        <f t="shared" si="93"/>
        <v>0</v>
      </c>
      <c r="F607" s="221"/>
    </row>
    <row r="608" ht="14.25" spans="1:6">
      <c r="A608" s="221" t="s">
        <v>465</v>
      </c>
      <c r="B608" s="221"/>
      <c r="C608" s="221">
        <v>3</v>
      </c>
      <c r="D608" s="221">
        <v>3</v>
      </c>
      <c r="E608" s="222">
        <f t="shared" si="93"/>
        <v>100</v>
      </c>
      <c r="F608" s="221"/>
    </row>
    <row r="609" ht="14.25" spans="1:6">
      <c r="A609" s="221" t="s">
        <v>466</v>
      </c>
      <c r="B609" s="221"/>
      <c r="C609" s="221">
        <v>35</v>
      </c>
      <c r="D609" s="221">
        <v>35</v>
      </c>
      <c r="E609" s="222">
        <f t="shared" si="93"/>
        <v>100</v>
      </c>
      <c r="F609" s="221"/>
    </row>
    <row r="610" ht="14.25" spans="1:6">
      <c r="A610" s="221" t="s">
        <v>467</v>
      </c>
      <c r="B610" s="221"/>
      <c r="C610" s="221">
        <f t="shared" ref="C610:D610" si="97">SUM(C611:C620)</f>
        <v>913</v>
      </c>
      <c r="D610" s="221">
        <f t="shared" si="97"/>
        <v>913</v>
      </c>
      <c r="E610" s="222">
        <f t="shared" si="93"/>
        <v>100</v>
      </c>
      <c r="F610" s="221"/>
    </row>
    <row r="611" ht="14.25" spans="1:6">
      <c r="A611" s="221" t="s">
        <v>42</v>
      </c>
      <c r="B611" s="221"/>
      <c r="C611" s="221">
        <v>609</v>
      </c>
      <c r="D611" s="221">
        <v>609</v>
      </c>
      <c r="E611" s="222">
        <f t="shared" si="93"/>
        <v>100</v>
      </c>
      <c r="F611" s="221"/>
    </row>
    <row r="612" ht="14.25" spans="1:6">
      <c r="A612" s="221" t="s">
        <v>43</v>
      </c>
      <c r="B612" s="221"/>
      <c r="C612" s="221">
        <v>83</v>
      </c>
      <c r="D612" s="221">
        <v>83</v>
      </c>
      <c r="E612" s="222">
        <f t="shared" si="93"/>
        <v>100</v>
      </c>
      <c r="F612" s="221"/>
    </row>
    <row r="613" ht="14.25" spans="1:6">
      <c r="A613" s="221" t="s">
        <v>44</v>
      </c>
      <c r="B613" s="221"/>
      <c r="C613" s="221">
        <v>0</v>
      </c>
      <c r="D613" s="221">
        <v>0</v>
      </c>
      <c r="E613" s="222">
        <f t="shared" si="93"/>
        <v>0</v>
      </c>
      <c r="F613" s="221"/>
    </row>
    <row r="614" ht="14.25" spans="1:6">
      <c r="A614" s="221" t="s">
        <v>468</v>
      </c>
      <c r="B614" s="221"/>
      <c r="C614" s="221">
        <v>62</v>
      </c>
      <c r="D614" s="221">
        <v>62</v>
      </c>
      <c r="E614" s="222">
        <f t="shared" si="93"/>
        <v>100</v>
      </c>
      <c r="F614" s="221"/>
    </row>
    <row r="615" ht="14.25" spans="1:6">
      <c r="A615" s="221" t="s">
        <v>469</v>
      </c>
      <c r="B615" s="221"/>
      <c r="C615" s="221">
        <v>20</v>
      </c>
      <c r="D615" s="221">
        <v>20</v>
      </c>
      <c r="E615" s="222">
        <f t="shared" si="93"/>
        <v>100</v>
      </c>
      <c r="F615" s="221"/>
    </row>
    <row r="616" ht="14.25" spans="1:6">
      <c r="A616" s="221" t="s">
        <v>470</v>
      </c>
      <c r="B616" s="221"/>
      <c r="C616" s="221">
        <v>0</v>
      </c>
      <c r="D616" s="221">
        <v>0</v>
      </c>
      <c r="E616" s="222">
        <f t="shared" si="93"/>
        <v>0</v>
      </c>
      <c r="F616" s="221"/>
    </row>
    <row r="617" ht="14.25" spans="1:6">
      <c r="A617" s="221" t="s">
        <v>471</v>
      </c>
      <c r="B617" s="221"/>
      <c r="C617" s="221">
        <v>26</v>
      </c>
      <c r="D617" s="221">
        <v>26</v>
      </c>
      <c r="E617" s="222">
        <f t="shared" si="93"/>
        <v>100</v>
      </c>
      <c r="F617" s="221"/>
    </row>
    <row r="618" ht="14.25" spans="1:6">
      <c r="A618" s="221" t="s">
        <v>472</v>
      </c>
      <c r="B618" s="221"/>
      <c r="C618" s="221">
        <v>69</v>
      </c>
      <c r="D618" s="221">
        <v>69</v>
      </c>
      <c r="E618" s="222">
        <f t="shared" si="93"/>
        <v>100</v>
      </c>
      <c r="F618" s="221"/>
    </row>
    <row r="619" ht="14.25" spans="1:6">
      <c r="A619" s="221" t="s">
        <v>473</v>
      </c>
      <c r="B619" s="221"/>
      <c r="C619" s="221">
        <v>0</v>
      </c>
      <c r="D619" s="221">
        <v>0</v>
      </c>
      <c r="E619" s="222">
        <f t="shared" si="93"/>
        <v>0</v>
      </c>
      <c r="F619" s="221"/>
    </row>
    <row r="620" ht="14.25" spans="1:6">
      <c r="A620" s="221" t="s">
        <v>474</v>
      </c>
      <c r="B620" s="221"/>
      <c r="C620" s="221">
        <v>44</v>
      </c>
      <c r="D620" s="221">
        <v>44</v>
      </c>
      <c r="E620" s="222">
        <f t="shared" si="93"/>
        <v>100</v>
      </c>
      <c r="F620" s="221"/>
    </row>
    <row r="621" ht="14.25" spans="1:6">
      <c r="A621" s="221" t="s">
        <v>475</v>
      </c>
      <c r="B621" s="221"/>
      <c r="C621" s="221">
        <f t="shared" ref="C621:D621" si="98">SUM(C622:C628)</f>
        <v>19624</v>
      </c>
      <c r="D621" s="221">
        <f t="shared" si="98"/>
        <v>19624</v>
      </c>
      <c r="E621" s="222">
        <f t="shared" si="93"/>
        <v>100</v>
      </c>
      <c r="F621" s="221"/>
    </row>
    <row r="622" ht="14.25" spans="1:6">
      <c r="A622" s="221" t="s">
        <v>476</v>
      </c>
      <c r="B622" s="221"/>
      <c r="C622" s="221">
        <v>33</v>
      </c>
      <c r="D622" s="221">
        <v>33</v>
      </c>
      <c r="E622" s="222">
        <f t="shared" si="93"/>
        <v>100</v>
      </c>
      <c r="F622" s="221"/>
    </row>
    <row r="623" ht="14.25" spans="1:6">
      <c r="A623" s="221" t="s">
        <v>477</v>
      </c>
      <c r="B623" s="221"/>
      <c r="C623" s="221">
        <v>1900</v>
      </c>
      <c r="D623" s="221">
        <v>1900</v>
      </c>
      <c r="E623" s="222">
        <f t="shared" si="93"/>
        <v>100</v>
      </c>
      <c r="F623" s="221"/>
    </row>
    <row r="624" ht="14.25" spans="1:6">
      <c r="A624" s="221" t="s">
        <v>478</v>
      </c>
      <c r="B624" s="221"/>
      <c r="C624" s="221">
        <v>636</v>
      </c>
      <c r="D624" s="221">
        <v>636</v>
      </c>
      <c r="E624" s="222">
        <f t="shared" si="93"/>
        <v>100</v>
      </c>
      <c r="F624" s="221"/>
    </row>
    <row r="625" ht="14.25" spans="1:6">
      <c r="A625" s="221" t="s">
        <v>479</v>
      </c>
      <c r="B625" s="221"/>
      <c r="C625" s="221">
        <v>100</v>
      </c>
      <c r="D625" s="221">
        <v>100</v>
      </c>
      <c r="E625" s="222">
        <f t="shared" si="93"/>
        <v>100</v>
      </c>
      <c r="F625" s="221"/>
    </row>
    <row r="626" ht="14.25" spans="1:6">
      <c r="A626" s="221" t="s">
        <v>480</v>
      </c>
      <c r="B626" s="221"/>
      <c r="C626" s="221">
        <v>0</v>
      </c>
      <c r="D626" s="221">
        <v>0</v>
      </c>
      <c r="E626" s="222">
        <f t="shared" si="93"/>
        <v>0</v>
      </c>
      <c r="F626" s="221"/>
    </row>
    <row r="627" ht="14.25" spans="1:6">
      <c r="A627" s="221" t="s">
        <v>481</v>
      </c>
      <c r="B627" s="221"/>
      <c r="C627" s="221">
        <v>16871</v>
      </c>
      <c r="D627" s="221">
        <v>16871</v>
      </c>
      <c r="E627" s="222">
        <f t="shared" si="93"/>
        <v>100</v>
      </c>
      <c r="F627" s="221"/>
    </row>
    <row r="628" ht="14.25" spans="1:6">
      <c r="A628" s="221" t="s">
        <v>482</v>
      </c>
      <c r="B628" s="221"/>
      <c r="C628" s="221">
        <v>84</v>
      </c>
      <c r="D628" s="221">
        <v>84</v>
      </c>
      <c r="E628" s="222">
        <f t="shared" si="93"/>
        <v>100</v>
      </c>
      <c r="F628" s="221"/>
    </row>
    <row r="629" ht="14.25" spans="1:6">
      <c r="A629" s="221" t="s">
        <v>483</v>
      </c>
      <c r="B629" s="221"/>
      <c r="C629" s="221">
        <f t="shared" ref="C629:D629" si="99">C630</f>
        <v>0</v>
      </c>
      <c r="D629" s="221">
        <f t="shared" si="99"/>
        <v>0</v>
      </c>
      <c r="E629" s="222">
        <f t="shared" si="93"/>
        <v>0</v>
      </c>
      <c r="F629" s="221"/>
    </row>
    <row r="630" ht="14.25" spans="1:6">
      <c r="A630" s="221" t="s">
        <v>484</v>
      </c>
      <c r="B630" s="221"/>
      <c r="C630" s="221">
        <v>0</v>
      </c>
      <c r="D630" s="221">
        <v>0</v>
      </c>
      <c r="E630" s="222">
        <f t="shared" si="93"/>
        <v>0</v>
      </c>
      <c r="F630" s="221"/>
    </row>
    <row r="631" ht="14.25" spans="1:6">
      <c r="A631" s="221" t="s">
        <v>485</v>
      </c>
      <c r="B631" s="221"/>
      <c r="C631" s="221">
        <f t="shared" ref="C631:D631" si="100">SUM(C632:C639)</f>
        <v>18874</v>
      </c>
      <c r="D631" s="221">
        <f t="shared" si="100"/>
        <v>18874</v>
      </c>
      <c r="E631" s="222">
        <f t="shared" si="93"/>
        <v>100</v>
      </c>
      <c r="F631" s="221"/>
    </row>
    <row r="632" ht="14.25" spans="1:6">
      <c r="A632" s="221" t="s">
        <v>486</v>
      </c>
      <c r="B632" s="221"/>
      <c r="C632" s="221">
        <v>7</v>
      </c>
      <c r="D632" s="221">
        <v>7</v>
      </c>
      <c r="E632" s="222">
        <f t="shared" si="93"/>
        <v>100</v>
      </c>
      <c r="F632" s="221"/>
    </row>
    <row r="633" ht="14.25" spans="1:6">
      <c r="A633" s="221" t="s">
        <v>487</v>
      </c>
      <c r="B633" s="221"/>
      <c r="C633" s="221">
        <v>384</v>
      </c>
      <c r="D633" s="221">
        <v>384</v>
      </c>
      <c r="E633" s="222">
        <f t="shared" si="93"/>
        <v>100</v>
      </c>
      <c r="F633" s="221"/>
    </row>
    <row r="634" ht="14.25" spans="1:6">
      <c r="A634" s="221" t="s">
        <v>488</v>
      </c>
      <c r="B634" s="221"/>
      <c r="C634" s="221">
        <v>37</v>
      </c>
      <c r="D634" s="221">
        <v>37</v>
      </c>
      <c r="E634" s="222">
        <f t="shared" si="93"/>
        <v>100</v>
      </c>
      <c r="F634" s="221"/>
    </row>
    <row r="635" ht="14.25" spans="1:6">
      <c r="A635" s="221" t="s">
        <v>489</v>
      </c>
      <c r="B635" s="221"/>
      <c r="C635" s="221">
        <v>0</v>
      </c>
      <c r="D635" s="221">
        <v>0</v>
      </c>
      <c r="E635" s="222">
        <f t="shared" si="93"/>
        <v>0</v>
      </c>
      <c r="F635" s="221"/>
    </row>
    <row r="636" ht="14.25" spans="1:6">
      <c r="A636" s="221" t="s">
        <v>490</v>
      </c>
      <c r="B636" s="221"/>
      <c r="C636" s="221">
        <v>18446</v>
      </c>
      <c r="D636" s="221">
        <v>18446</v>
      </c>
      <c r="E636" s="222">
        <f t="shared" si="93"/>
        <v>100</v>
      </c>
      <c r="F636" s="221"/>
    </row>
    <row r="637" ht="14.25" spans="1:6">
      <c r="A637" s="221" t="s">
        <v>491</v>
      </c>
      <c r="B637" s="221"/>
      <c r="C637" s="221">
        <v>0</v>
      </c>
      <c r="D637" s="221">
        <v>0</v>
      </c>
      <c r="E637" s="222">
        <f t="shared" si="93"/>
        <v>0</v>
      </c>
      <c r="F637" s="221"/>
    </row>
    <row r="638" ht="14.25" spans="1:6">
      <c r="A638" s="221" t="s">
        <v>492</v>
      </c>
      <c r="B638" s="221"/>
      <c r="C638" s="221">
        <v>0</v>
      </c>
      <c r="D638" s="221">
        <v>0</v>
      </c>
      <c r="E638" s="222">
        <f t="shared" si="93"/>
        <v>0</v>
      </c>
      <c r="F638" s="221"/>
    </row>
    <row r="639" ht="14.25" spans="1:6">
      <c r="A639" s="221" t="s">
        <v>493</v>
      </c>
      <c r="B639" s="221"/>
      <c r="C639" s="221">
        <v>0</v>
      </c>
      <c r="D639" s="221">
        <v>0</v>
      </c>
      <c r="E639" s="222">
        <f t="shared" si="93"/>
        <v>0</v>
      </c>
      <c r="F639" s="221"/>
    </row>
    <row r="640" ht="14.25" spans="1:6">
      <c r="A640" s="221" t="s">
        <v>494</v>
      </c>
      <c r="B640" s="221"/>
      <c r="C640" s="221">
        <f t="shared" ref="C640:D640" si="101">SUM(C641:C643)</f>
        <v>366</v>
      </c>
      <c r="D640" s="221">
        <f t="shared" si="101"/>
        <v>366</v>
      </c>
      <c r="E640" s="222">
        <f t="shared" si="93"/>
        <v>100</v>
      </c>
      <c r="F640" s="221"/>
    </row>
    <row r="641" ht="14.25" spans="1:6">
      <c r="A641" s="221" t="s">
        <v>495</v>
      </c>
      <c r="B641" s="221"/>
      <c r="C641" s="221">
        <v>346</v>
      </c>
      <c r="D641" s="221">
        <v>346</v>
      </c>
      <c r="E641" s="222">
        <f t="shared" si="93"/>
        <v>100</v>
      </c>
      <c r="F641" s="221"/>
    </row>
    <row r="642" ht="14.25" spans="1:6">
      <c r="A642" s="221" t="s">
        <v>496</v>
      </c>
      <c r="B642" s="221"/>
      <c r="C642" s="221">
        <v>0</v>
      </c>
      <c r="D642" s="221">
        <v>0</v>
      </c>
      <c r="E642" s="222">
        <f t="shared" si="93"/>
        <v>0</v>
      </c>
      <c r="F642" s="221"/>
    </row>
    <row r="643" ht="14.25" spans="1:6">
      <c r="A643" s="221" t="s">
        <v>497</v>
      </c>
      <c r="B643" s="221"/>
      <c r="C643" s="221">
        <v>20</v>
      </c>
      <c r="D643" s="221">
        <v>20</v>
      </c>
      <c r="E643" s="222">
        <f t="shared" si="93"/>
        <v>100</v>
      </c>
      <c r="F643" s="221"/>
    </row>
    <row r="644" ht="14.25" spans="1:6">
      <c r="A644" s="221" t="s">
        <v>498</v>
      </c>
      <c r="B644" s="221"/>
      <c r="C644" s="221">
        <f t="shared" ref="C644:D644" si="102">SUM(C645:C654)</f>
        <v>3297</v>
      </c>
      <c r="D644" s="221">
        <f t="shared" si="102"/>
        <v>3297</v>
      </c>
      <c r="E644" s="222">
        <f t="shared" si="93"/>
        <v>100</v>
      </c>
      <c r="F644" s="221"/>
    </row>
    <row r="645" ht="14.25" spans="1:6">
      <c r="A645" s="221" t="s">
        <v>499</v>
      </c>
      <c r="B645" s="221"/>
      <c r="C645" s="221">
        <v>0</v>
      </c>
      <c r="D645" s="221">
        <v>0</v>
      </c>
      <c r="E645" s="222">
        <f t="shared" si="93"/>
        <v>0</v>
      </c>
      <c r="F645" s="221"/>
    </row>
    <row r="646" ht="14.25" spans="1:6">
      <c r="A646" s="221" t="s">
        <v>500</v>
      </c>
      <c r="B646" s="221"/>
      <c r="C646" s="221">
        <v>0</v>
      </c>
      <c r="D646" s="221">
        <v>0</v>
      </c>
      <c r="E646" s="222">
        <f t="shared" si="93"/>
        <v>0</v>
      </c>
      <c r="F646" s="221"/>
    </row>
    <row r="647" ht="14.25" spans="1:6">
      <c r="A647" s="221" t="s">
        <v>501</v>
      </c>
      <c r="B647" s="221"/>
      <c r="C647" s="221">
        <v>0</v>
      </c>
      <c r="D647" s="221">
        <v>0</v>
      </c>
      <c r="E647" s="222">
        <f t="shared" ref="E647:E710" si="103">IF(D647=0,0,100)</f>
        <v>0</v>
      </c>
      <c r="F647" s="221"/>
    </row>
    <row r="648" ht="14.25" spans="1:6">
      <c r="A648" s="221" t="s">
        <v>502</v>
      </c>
      <c r="B648" s="221"/>
      <c r="C648" s="221">
        <v>391</v>
      </c>
      <c r="D648" s="221">
        <v>391</v>
      </c>
      <c r="E648" s="222">
        <f t="shared" si="103"/>
        <v>100</v>
      </c>
      <c r="F648" s="221"/>
    </row>
    <row r="649" ht="14.25" spans="1:6">
      <c r="A649" s="221" t="s">
        <v>503</v>
      </c>
      <c r="B649" s="221"/>
      <c r="C649" s="221">
        <v>0</v>
      </c>
      <c r="D649" s="221">
        <v>0</v>
      </c>
      <c r="E649" s="222">
        <f t="shared" si="103"/>
        <v>0</v>
      </c>
      <c r="F649" s="221"/>
    </row>
    <row r="650" ht="14.25" spans="1:6">
      <c r="A650" s="221" t="s">
        <v>504</v>
      </c>
      <c r="B650" s="221"/>
      <c r="C650" s="221">
        <v>0</v>
      </c>
      <c r="D650" s="221">
        <v>0</v>
      </c>
      <c r="E650" s="222">
        <f t="shared" si="103"/>
        <v>0</v>
      </c>
      <c r="F650" s="221"/>
    </row>
    <row r="651" ht="14.25" spans="1:6">
      <c r="A651" s="221" t="s">
        <v>505</v>
      </c>
      <c r="B651" s="221"/>
      <c r="C651" s="221">
        <v>0</v>
      </c>
      <c r="D651" s="221">
        <v>0</v>
      </c>
      <c r="E651" s="222">
        <f t="shared" si="103"/>
        <v>0</v>
      </c>
      <c r="F651" s="221"/>
    </row>
    <row r="652" ht="14.25" spans="1:6">
      <c r="A652" s="221" t="s">
        <v>506</v>
      </c>
      <c r="B652" s="221"/>
      <c r="C652" s="221">
        <v>0</v>
      </c>
      <c r="D652" s="221">
        <v>0</v>
      </c>
      <c r="E652" s="222">
        <f t="shared" si="103"/>
        <v>0</v>
      </c>
      <c r="F652" s="221"/>
    </row>
    <row r="653" ht="14.25" spans="1:6">
      <c r="A653" s="221" t="s">
        <v>507</v>
      </c>
      <c r="B653" s="221"/>
      <c r="C653" s="221">
        <v>0</v>
      </c>
      <c r="D653" s="221">
        <v>0</v>
      </c>
      <c r="E653" s="222">
        <f t="shared" si="103"/>
        <v>0</v>
      </c>
      <c r="F653" s="221"/>
    </row>
    <row r="654" ht="14.25" spans="1:6">
      <c r="A654" s="221" t="s">
        <v>508</v>
      </c>
      <c r="B654" s="221"/>
      <c r="C654" s="221">
        <v>2906</v>
      </c>
      <c r="D654" s="221">
        <v>2906</v>
      </c>
      <c r="E654" s="222">
        <f t="shared" si="103"/>
        <v>100</v>
      </c>
      <c r="F654" s="221"/>
    </row>
    <row r="655" ht="14.25" spans="1:6">
      <c r="A655" s="221" t="s">
        <v>509</v>
      </c>
      <c r="B655" s="221"/>
      <c r="C655" s="221">
        <f t="shared" ref="C655:D655" si="104">SUM(C656:C662)</f>
        <v>12973</v>
      </c>
      <c r="D655" s="221">
        <f t="shared" si="104"/>
        <v>12973</v>
      </c>
      <c r="E655" s="222">
        <f t="shared" si="103"/>
        <v>100</v>
      </c>
      <c r="F655" s="221"/>
    </row>
    <row r="656" ht="14.25" spans="1:6">
      <c r="A656" s="221" t="s">
        <v>510</v>
      </c>
      <c r="B656" s="221"/>
      <c r="C656" s="221">
        <v>1578</v>
      </c>
      <c r="D656" s="221">
        <v>1578</v>
      </c>
      <c r="E656" s="222">
        <f t="shared" si="103"/>
        <v>100</v>
      </c>
      <c r="F656" s="221"/>
    </row>
    <row r="657" ht="14.25" spans="1:6">
      <c r="A657" s="221" t="s">
        <v>511</v>
      </c>
      <c r="B657" s="221"/>
      <c r="C657" s="221">
        <v>1291</v>
      </c>
      <c r="D657" s="221">
        <v>1291</v>
      </c>
      <c r="E657" s="222">
        <f t="shared" si="103"/>
        <v>100</v>
      </c>
      <c r="F657" s="221"/>
    </row>
    <row r="658" ht="14.25" spans="1:6">
      <c r="A658" s="221" t="s">
        <v>512</v>
      </c>
      <c r="B658" s="221"/>
      <c r="C658" s="221">
        <v>8297</v>
      </c>
      <c r="D658" s="221">
        <v>8297</v>
      </c>
      <c r="E658" s="222">
        <f t="shared" si="103"/>
        <v>100</v>
      </c>
      <c r="F658" s="221"/>
    </row>
    <row r="659" ht="14.25" spans="1:6">
      <c r="A659" s="221" t="s">
        <v>513</v>
      </c>
      <c r="B659" s="221"/>
      <c r="C659" s="221">
        <v>0</v>
      </c>
      <c r="D659" s="221">
        <v>0</v>
      </c>
      <c r="E659" s="222">
        <f t="shared" si="103"/>
        <v>0</v>
      </c>
      <c r="F659" s="221"/>
    </row>
    <row r="660" ht="14.25" spans="1:6">
      <c r="A660" s="221" t="s">
        <v>514</v>
      </c>
      <c r="B660" s="221"/>
      <c r="C660" s="221">
        <v>1027</v>
      </c>
      <c r="D660" s="221">
        <v>1027</v>
      </c>
      <c r="E660" s="222">
        <f t="shared" si="103"/>
        <v>100</v>
      </c>
      <c r="F660" s="221"/>
    </row>
    <row r="661" ht="14.25" spans="1:6">
      <c r="A661" s="221" t="s">
        <v>515</v>
      </c>
      <c r="B661" s="221"/>
      <c r="C661" s="221">
        <v>727</v>
      </c>
      <c r="D661" s="221">
        <v>727</v>
      </c>
      <c r="E661" s="222">
        <f t="shared" si="103"/>
        <v>100</v>
      </c>
      <c r="F661" s="221"/>
    </row>
    <row r="662" ht="14.25" spans="1:6">
      <c r="A662" s="221" t="s">
        <v>516</v>
      </c>
      <c r="B662" s="221"/>
      <c r="C662" s="221">
        <v>53</v>
      </c>
      <c r="D662" s="221">
        <v>53</v>
      </c>
      <c r="E662" s="222">
        <f t="shared" si="103"/>
        <v>100</v>
      </c>
      <c r="F662" s="221"/>
    </row>
    <row r="663" ht="14.25" spans="1:6">
      <c r="A663" s="221" t="s">
        <v>517</v>
      </c>
      <c r="B663" s="221"/>
      <c r="C663" s="221">
        <f t="shared" ref="C663:D663" si="105">SUM(C664:C668)</f>
        <v>576</v>
      </c>
      <c r="D663" s="221">
        <f t="shared" si="105"/>
        <v>576</v>
      </c>
      <c r="E663" s="222">
        <f t="shared" si="103"/>
        <v>100</v>
      </c>
      <c r="F663" s="221"/>
    </row>
    <row r="664" ht="14.25" spans="1:6">
      <c r="A664" s="221" t="s">
        <v>518</v>
      </c>
      <c r="B664" s="221"/>
      <c r="C664" s="221">
        <v>210</v>
      </c>
      <c r="D664" s="221">
        <v>210</v>
      </c>
      <c r="E664" s="222">
        <f t="shared" si="103"/>
        <v>100</v>
      </c>
      <c r="F664" s="221"/>
    </row>
    <row r="665" ht="14.25" spans="1:6">
      <c r="A665" s="221" t="s">
        <v>519</v>
      </c>
      <c r="B665" s="221"/>
      <c r="C665" s="221">
        <v>205</v>
      </c>
      <c r="D665" s="221">
        <v>205</v>
      </c>
      <c r="E665" s="222">
        <f t="shared" si="103"/>
        <v>100</v>
      </c>
      <c r="F665" s="221"/>
    </row>
    <row r="666" ht="14.25" spans="1:6">
      <c r="A666" s="221" t="s">
        <v>520</v>
      </c>
      <c r="B666" s="221"/>
      <c r="C666" s="221">
        <v>15</v>
      </c>
      <c r="D666" s="221">
        <v>15</v>
      </c>
      <c r="E666" s="222">
        <f t="shared" si="103"/>
        <v>100</v>
      </c>
      <c r="F666" s="221"/>
    </row>
    <row r="667" ht="14.25" spans="1:6">
      <c r="A667" s="221" t="s">
        <v>521</v>
      </c>
      <c r="B667" s="221"/>
      <c r="C667" s="221">
        <v>25</v>
      </c>
      <c r="D667" s="221">
        <v>25</v>
      </c>
      <c r="E667" s="222">
        <f t="shared" si="103"/>
        <v>100</v>
      </c>
      <c r="F667" s="221"/>
    </row>
    <row r="668" ht="14.25" spans="1:6">
      <c r="A668" s="221" t="s">
        <v>522</v>
      </c>
      <c r="B668" s="221"/>
      <c r="C668" s="221">
        <v>121</v>
      </c>
      <c r="D668" s="221">
        <v>121</v>
      </c>
      <c r="E668" s="222">
        <f t="shared" si="103"/>
        <v>100</v>
      </c>
      <c r="F668" s="221"/>
    </row>
    <row r="669" ht="14.25" spans="1:6">
      <c r="A669" s="221" t="s">
        <v>523</v>
      </c>
      <c r="B669" s="221"/>
      <c r="C669" s="221">
        <f t="shared" ref="C669:D669" si="106">SUM(C670:C675)</f>
        <v>1926</v>
      </c>
      <c r="D669" s="221">
        <f t="shared" si="106"/>
        <v>1926</v>
      </c>
      <c r="E669" s="222">
        <f t="shared" si="103"/>
        <v>100</v>
      </c>
      <c r="F669" s="221"/>
    </row>
    <row r="670" ht="14.25" spans="1:6">
      <c r="A670" s="221" t="s">
        <v>524</v>
      </c>
      <c r="B670" s="221"/>
      <c r="C670" s="221">
        <v>200</v>
      </c>
      <c r="D670" s="221">
        <v>200</v>
      </c>
      <c r="E670" s="222">
        <f t="shared" si="103"/>
        <v>100</v>
      </c>
      <c r="F670" s="221"/>
    </row>
    <row r="671" ht="14.25" spans="1:6">
      <c r="A671" s="221" t="s">
        <v>525</v>
      </c>
      <c r="B671" s="221"/>
      <c r="C671" s="221">
        <v>815</v>
      </c>
      <c r="D671" s="221">
        <v>815</v>
      </c>
      <c r="E671" s="222">
        <f t="shared" si="103"/>
        <v>100</v>
      </c>
      <c r="F671" s="221"/>
    </row>
    <row r="672" ht="14.25" spans="1:6">
      <c r="A672" s="221" t="s">
        <v>526</v>
      </c>
      <c r="B672" s="221"/>
      <c r="C672" s="221">
        <v>0</v>
      </c>
      <c r="D672" s="221">
        <v>0</v>
      </c>
      <c r="E672" s="222">
        <f t="shared" si="103"/>
        <v>0</v>
      </c>
      <c r="F672" s="221"/>
    </row>
    <row r="673" ht="14.25" spans="1:6">
      <c r="A673" s="221" t="s">
        <v>527</v>
      </c>
      <c r="B673" s="221"/>
      <c r="C673" s="221">
        <v>0</v>
      </c>
      <c r="D673" s="221">
        <v>0</v>
      </c>
      <c r="E673" s="222">
        <f t="shared" si="103"/>
        <v>0</v>
      </c>
      <c r="F673" s="221"/>
    </row>
    <row r="674" ht="14.25" spans="1:6">
      <c r="A674" s="221" t="s">
        <v>528</v>
      </c>
      <c r="B674" s="221"/>
      <c r="C674" s="221">
        <v>911</v>
      </c>
      <c r="D674" s="221">
        <v>911</v>
      </c>
      <c r="E674" s="222">
        <f t="shared" si="103"/>
        <v>100</v>
      </c>
      <c r="F674" s="221"/>
    </row>
    <row r="675" ht="14.25" spans="1:6">
      <c r="A675" s="221" t="s">
        <v>529</v>
      </c>
      <c r="B675" s="221"/>
      <c r="C675" s="221">
        <v>0</v>
      </c>
      <c r="D675" s="221">
        <v>0</v>
      </c>
      <c r="E675" s="222">
        <f t="shared" si="103"/>
        <v>0</v>
      </c>
      <c r="F675" s="221"/>
    </row>
    <row r="676" ht="14.25" spans="1:6">
      <c r="A676" s="221" t="s">
        <v>530</v>
      </c>
      <c r="B676" s="221"/>
      <c r="C676" s="221">
        <f t="shared" ref="C676:D676" si="107">SUM(C677:C683)</f>
        <v>1687</v>
      </c>
      <c r="D676" s="221">
        <f t="shared" si="107"/>
        <v>1687</v>
      </c>
      <c r="E676" s="222">
        <f t="shared" si="103"/>
        <v>100</v>
      </c>
      <c r="F676" s="221"/>
    </row>
    <row r="677" ht="14.25" spans="1:6">
      <c r="A677" s="221" t="s">
        <v>42</v>
      </c>
      <c r="B677" s="221"/>
      <c r="C677" s="221">
        <v>529</v>
      </c>
      <c r="D677" s="221">
        <v>529</v>
      </c>
      <c r="E677" s="222">
        <f t="shared" si="103"/>
        <v>100</v>
      </c>
      <c r="F677" s="221"/>
    </row>
    <row r="678" ht="14.25" spans="1:6">
      <c r="A678" s="221" t="s">
        <v>43</v>
      </c>
      <c r="B678" s="221"/>
      <c r="C678" s="221">
        <v>115</v>
      </c>
      <c r="D678" s="221">
        <v>115</v>
      </c>
      <c r="E678" s="222">
        <f t="shared" si="103"/>
        <v>100</v>
      </c>
      <c r="F678" s="221"/>
    </row>
    <row r="679" ht="14.25" spans="1:6">
      <c r="A679" s="221" t="s">
        <v>44</v>
      </c>
      <c r="B679" s="221"/>
      <c r="C679" s="221">
        <v>0</v>
      </c>
      <c r="D679" s="221">
        <v>0</v>
      </c>
      <c r="E679" s="222">
        <f t="shared" si="103"/>
        <v>0</v>
      </c>
      <c r="F679" s="221"/>
    </row>
    <row r="680" ht="14.25" spans="1:6">
      <c r="A680" s="221" t="s">
        <v>531</v>
      </c>
      <c r="B680" s="221"/>
      <c r="C680" s="221">
        <v>141</v>
      </c>
      <c r="D680" s="221">
        <v>141</v>
      </c>
      <c r="E680" s="222">
        <f t="shared" si="103"/>
        <v>100</v>
      </c>
      <c r="F680" s="221"/>
    </row>
    <row r="681" ht="14.25" spans="1:6">
      <c r="A681" s="221" t="s">
        <v>532</v>
      </c>
      <c r="B681" s="221"/>
      <c r="C681" s="221">
        <v>200</v>
      </c>
      <c r="D681" s="221">
        <v>200</v>
      </c>
      <c r="E681" s="222">
        <f t="shared" si="103"/>
        <v>100</v>
      </c>
      <c r="F681" s="221"/>
    </row>
    <row r="682" ht="14.25" spans="1:6">
      <c r="A682" s="221" t="s">
        <v>533</v>
      </c>
      <c r="B682" s="221"/>
      <c r="C682" s="221">
        <v>0</v>
      </c>
      <c r="D682" s="221">
        <v>0</v>
      </c>
      <c r="E682" s="222">
        <f t="shared" si="103"/>
        <v>0</v>
      </c>
      <c r="F682" s="221"/>
    </row>
    <row r="683" ht="14.25" spans="1:6">
      <c r="A683" s="221" t="s">
        <v>534</v>
      </c>
      <c r="B683" s="221"/>
      <c r="C683" s="221">
        <v>702</v>
      </c>
      <c r="D683" s="221">
        <v>702</v>
      </c>
      <c r="E683" s="222">
        <f t="shared" si="103"/>
        <v>100</v>
      </c>
      <c r="F683" s="221"/>
    </row>
    <row r="684" ht="14.25" spans="1:6">
      <c r="A684" s="221" t="s">
        <v>535</v>
      </c>
      <c r="B684" s="221"/>
      <c r="C684" s="221">
        <f t="shared" ref="C684:D684" si="108">SUM(C685:C688)</f>
        <v>580</v>
      </c>
      <c r="D684" s="221">
        <f t="shared" si="108"/>
        <v>580</v>
      </c>
      <c r="E684" s="222">
        <f t="shared" si="103"/>
        <v>100</v>
      </c>
      <c r="F684" s="221"/>
    </row>
    <row r="685" ht="14.25" spans="1:6">
      <c r="A685" s="221" t="s">
        <v>536</v>
      </c>
      <c r="B685" s="221"/>
      <c r="C685" s="221">
        <v>535</v>
      </c>
      <c r="D685" s="221">
        <v>535</v>
      </c>
      <c r="E685" s="222">
        <f t="shared" si="103"/>
        <v>100</v>
      </c>
      <c r="F685" s="221"/>
    </row>
    <row r="686" ht="14.25" spans="1:6">
      <c r="A686" s="221" t="s">
        <v>537</v>
      </c>
      <c r="B686" s="221"/>
      <c r="C686" s="221">
        <v>45</v>
      </c>
      <c r="D686" s="221">
        <v>45</v>
      </c>
      <c r="E686" s="222">
        <f t="shared" si="103"/>
        <v>100</v>
      </c>
      <c r="F686" s="221"/>
    </row>
    <row r="687" ht="14.25" spans="1:6">
      <c r="A687" s="221" t="s">
        <v>538</v>
      </c>
      <c r="B687" s="221"/>
      <c r="C687" s="221">
        <v>0</v>
      </c>
      <c r="D687" s="221">
        <v>0</v>
      </c>
      <c r="E687" s="222">
        <f t="shared" si="103"/>
        <v>0</v>
      </c>
      <c r="F687" s="221"/>
    </row>
    <row r="688" ht="14.25" spans="1:6">
      <c r="A688" s="221" t="s">
        <v>539</v>
      </c>
      <c r="B688" s="221"/>
      <c r="C688" s="221">
        <v>0</v>
      </c>
      <c r="D688" s="221">
        <v>0</v>
      </c>
      <c r="E688" s="222">
        <f t="shared" si="103"/>
        <v>0</v>
      </c>
      <c r="F688" s="221"/>
    </row>
    <row r="689" ht="14.25" spans="1:6">
      <c r="A689" s="221" t="s">
        <v>540</v>
      </c>
      <c r="B689" s="221"/>
      <c r="C689" s="221">
        <f t="shared" ref="C689:D689" si="109">SUM(C690:C693)</f>
        <v>0</v>
      </c>
      <c r="D689" s="221">
        <f t="shared" si="109"/>
        <v>0</v>
      </c>
      <c r="E689" s="222">
        <f t="shared" si="103"/>
        <v>0</v>
      </c>
      <c r="F689" s="221"/>
    </row>
    <row r="690" ht="14.25" spans="1:6">
      <c r="A690" s="221" t="s">
        <v>42</v>
      </c>
      <c r="B690" s="221"/>
      <c r="C690" s="221">
        <v>0</v>
      </c>
      <c r="D690" s="221">
        <v>0</v>
      </c>
      <c r="E690" s="222">
        <f t="shared" si="103"/>
        <v>0</v>
      </c>
      <c r="F690" s="221"/>
    </row>
    <row r="691" ht="14.25" spans="1:6">
      <c r="A691" s="221" t="s">
        <v>43</v>
      </c>
      <c r="B691" s="221"/>
      <c r="C691" s="221">
        <v>0</v>
      </c>
      <c r="D691" s="221">
        <v>0</v>
      </c>
      <c r="E691" s="222">
        <f t="shared" si="103"/>
        <v>0</v>
      </c>
      <c r="F691" s="221"/>
    </row>
    <row r="692" ht="14.25" spans="1:6">
      <c r="A692" s="221" t="s">
        <v>44</v>
      </c>
      <c r="B692" s="221"/>
      <c r="C692" s="221">
        <v>0</v>
      </c>
      <c r="D692" s="221">
        <v>0</v>
      </c>
      <c r="E692" s="222">
        <f t="shared" si="103"/>
        <v>0</v>
      </c>
      <c r="F692" s="221"/>
    </row>
    <row r="693" ht="14.25" spans="1:6">
      <c r="A693" s="221" t="s">
        <v>541</v>
      </c>
      <c r="B693" s="221"/>
      <c r="C693" s="221">
        <v>0</v>
      </c>
      <c r="D693" s="221">
        <v>0</v>
      </c>
      <c r="E693" s="222">
        <f t="shared" si="103"/>
        <v>0</v>
      </c>
      <c r="F693" s="221"/>
    </row>
    <row r="694" ht="14.25" spans="1:6">
      <c r="A694" s="221" t="s">
        <v>542</v>
      </c>
      <c r="B694" s="221"/>
      <c r="C694" s="221">
        <f t="shared" ref="C694:D694" si="110">SUM(C695:C696)</f>
        <v>8155</v>
      </c>
      <c r="D694" s="221">
        <f t="shared" si="110"/>
        <v>8155</v>
      </c>
      <c r="E694" s="222">
        <f t="shared" si="103"/>
        <v>100</v>
      </c>
      <c r="F694" s="221"/>
    </row>
    <row r="695" ht="14.25" spans="1:6">
      <c r="A695" s="221" t="s">
        <v>543</v>
      </c>
      <c r="B695" s="221"/>
      <c r="C695" s="221">
        <v>8155</v>
      </c>
      <c r="D695" s="221">
        <v>8155</v>
      </c>
      <c r="E695" s="222">
        <f t="shared" si="103"/>
        <v>100</v>
      </c>
      <c r="F695" s="221"/>
    </row>
    <row r="696" ht="14.25" spans="1:6">
      <c r="A696" s="221" t="s">
        <v>544</v>
      </c>
      <c r="B696" s="221"/>
      <c r="C696" s="221">
        <v>0</v>
      </c>
      <c r="D696" s="221">
        <v>0</v>
      </c>
      <c r="E696" s="222">
        <f t="shared" si="103"/>
        <v>0</v>
      </c>
      <c r="F696" s="221"/>
    </row>
    <row r="697" ht="14.25" spans="1:6">
      <c r="A697" s="221" t="s">
        <v>545</v>
      </c>
      <c r="B697" s="221"/>
      <c r="C697" s="221">
        <f t="shared" ref="C697:D697" si="111">SUM(C698:C699)</f>
        <v>502</v>
      </c>
      <c r="D697" s="221">
        <f t="shared" si="111"/>
        <v>502</v>
      </c>
      <c r="E697" s="222">
        <f t="shared" si="103"/>
        <v>100</v>
      </c>
      <c r="F697" s="221"/>
    </row>
    <row r="698" ht="14.25" spans="1:6">
      <c r="A698" s="221" t="s">
        <v>546</v>
      </c>
      <c r="B698" s="221"/>
      <c r="C698" s="221">
        <v>242</v>
      </c>
      <c r="D698" s="221">
        <v>242</v>
      </c>
      <c r="E698" s="222">
        <f t="shared" si="103"/>
        <v>100</v>
      </c>
      <c r="F698" s="221"/>
    </row>
    <row r="699" ht="14.25" spans="1:6">
      <c r="A699" s="221" t="s">
        <v>547</v>
      </c>
      <c r="B699" s="221"/>
      <c r="C699" s="221">
        <v>260</v>
      </c>
      <c r="D699" s="221">
        <v>260</v>
      </c>
      <c r="E699" s="222">
        <f t="shared" si="103"/>
        <v>100</v>
      </c>
      <c r="F699" s="221"/>
    </row>
    <row r="700" ht="14.25" spans="1:6">
      <c r="A700" s="221" t="s">
        <v>548</v>
      </c>
      <c r="B700" s="221"/>
      <c r="C700" s="221">
        <f t="shared" ref="C700:D700" si="112">SUM(C701:C702)</f>
        <v>3049</v>
      </c>
      <c r="D700" s="221">
        <f t="shared" si="112"/>
        <v>3049</v>
      </c>
      <c r="E700" s="222">
        <f t="shared" si="103"/>
        <v>100</v>
      </c>
      <c r="F700" s="221"/>
    </row>
    <row r="701" ht="14.25" spans="1:6">
      <c r="A701" s="221" t="s">
        <v>549</v>
      </c>
      <c r="B701" s="221"/>
      <c r="C701" s="221">
        <v>31</v>
      </c>
      <c r="D701" s="221">
        <v>31</v>
      </c>
      <c r="E701" s="222">
        <f t="shared" si="103"/>
        <v>100</v>
      </c>
      <c r="F701" s="221"/>
    </row>
    <row r="702" ht="14.25" spans="1:6">
      <c r="A702" s="221" t="s">
        <v>550</v>
      </c>
      <c r="B702" s="221"/>
      <c r="C702" s="221">
        <v>3018</v>
      </c>
      <c r="D702" s="221">
        <v>3018</v>
      </c>
      <c r="E702" s="222">
        <f t="shared" si="103"/>
        <v>100</v>
      </c>
      <c r="F702" s="221"/>
    </row>
    <row r="703" ht="14.25" spans="1:6">
      <c r="A703" s="221" t="s">
        <v>551</v>
      </c>
      <c r="B703" s="221"/>
      <c r="C703" s="221">
        <f t="shared" ref="C703:D703" si="113">SUM(C704:C705)</f>
        <v>0</v>
      </c>
      <c r="D703" s="221">
        <f t="shared" si="113"/>
        <v>0</v>
      </c>
      <c r="E703" s="222">
        <f t="shared" si="103"/>
        <v>0</v>
      </c>
      <c r="F703" s="221"/>
    </row>
    <row r="704" ht="14.25" spans="1:6">
      <c r="A704" s="221" t="s">
        <v>552</v>
      </c>
      <c r="B704" s="221"/>
      <c r="C704" s="221">
        <v>0</v>
      </c>
      <c r="D704" s="221">
        <v>0</v>
      </c>
      <c r="E704" s="222">
        <f t="shared" si="103"/>
        <v>0</v>
      </c>
      <c r="F704" s="221"/>
    </row>
    <row r="705" ht="14.25" spans="1:6">
      <c r="A705" s="221" t="s">
        <v>553</v>
      </c>
      <c r="B705" s="221"/>
      <c r="C705" s="221">
        <v>0</v>
      </c>
      <c r="D705" s="221">
        <v>0</v>
      </c>
      <c r="E705" s="222">
        <f t="shared" si="103"/>
        <v>0</v>
      </c>
      <c r="F705" s="221"/>
    </row>
    <row r="706" ht="14.25" spans="1:6">
      <c r="A706" s="221" t="s">
        <v>554</v>
      </c>
      <c r="B706" s="221"/>
      <c r="C706" s="221">
        <f t="shared" ref="C706:D706" si="114">SUM(C707:C708)</f>
        <v>100</v>
      </c>
      <c r="D706" s="221">
        <f t="shared" si="114"/>
        <v>100</v>
      </c>
      <c r="E706" s="222">
        <f t="shared" si="103"/>
        <v>100</v>
      </c>
      <c r="F706" s="221"/>
    </row>
    <row r="707" ht="14.25" spans="1:6">
      <c r="A707" s="221" t="s">
        <v>555</v>
      </c>
      <c r="B707" s="221"/>
      <c r="C707" s="221">
        <v>1</v>
      </c>
      <c r="D707" s="221">
        <v>1</v>
      </c>
      <c r="E707" s="222">
        <f t="shared" si="103"/>
        <v>100</v>
      </c>
      <c r="F707" s="221"/>
    </row>
    <row r="708" ht="14.25" spans="1:6">
      <c r="A708" s="221" t="s">
        <v>556</v>
      </c>
      <c r="B708" s="221"/>
      <c r="C708" s="221">
        <v>99</v>
      </c>
      <c r="D708" s="221">
        <v>99</v>
      </c>
      <c r="E708" s="222">
        <f t="shared" si="103"/>
        <v>100</v>
      </c>
      <c r="F708" s="221"/>
    </row>
    <row r="709" ht="14.25" spans="1:6">
      <c r="A709" s="221" t="s">
        <v>557</v>
      </c>
      <c r="B709" s="221"/>
      <c r="C709" s="221">
        <f t="shared" ref="C709:D709" si="115">C710</f>
        <v>4111</v>
      </c>
      <c r="D709" s="221">
        <f t="shared" si="115"/>
        <v>4111</v>
      </c>
      <c r="E709" s="222">
        <f t="shared" si="103"/>
        <v>100</v>
      </c>
      <c r="F709" s="221"/>
    </row>
    <row r="710" ht="14.25" spans="1:6">
      <c r="A710" s="221" t="s">
        <v>558</v>
      </c>
      <c r="B710" s="221"/>
      <c r="C710" s="221">
        <v>4111</v>
      </c>
      <c r="D710" s="221">
        <v>4111</v>
      </c>
      <c r="E710" s="222">
        <f t="shared" si="103"/>
        <v>100</v>
      </c>
      <c r="F710" s="221"/>
    </row>
    <row r="711" ht="14.25" spans="1:6">
      <c r="A711" s="221" t="s">
        <v>559</v>
      </c>
      <c r="B711" s="221"/>
      <c r="C711" s="221">
        <f t="shared" ref="C711:D711" si="116">SUM(C712,C717,C730,C734,C746,C756,C759,C763,C773)</f>
        <v>80317</v>
      </c>
      <c r="D711" s="221">
        <f t="shared" si="116"/>
        <v>80317</v>
      </c>
      <c r="E711" s="222">
        <f t="shared" ref="E711:E774" si="117">IF(D711=0,0,100)</f>
        <v>100</v>
      </c>
      <c r="F711" s="221"/>
    </row>
    <row r="712" ht="14.25" spans="1:6">
      <c r="A712" s="221" t="s">
        <v>560</v>
      </c>
      <c r="B712" s="221"/>
      <c r="C712" s="221">
        <f t="shared" ref="C712:D712" si="118">SUM(C713:C716)</f>
        <v>1380</v>
      </c>
      <c r="D712" s="221">
        <f t="shared" si="118"/>
        <v>1380</v>
      </c>
      <c r="E712" s="222">
        <f t="shared" si="117"/>
        <v>100</v>
      </c>
      <c r="F712" s="221"/>
    </row>
    <row r="713" ht="14.25" spans="1:6">
      <c r="A713" s="221" t="s">
        <v>42</v>
      </c>
      <c r="B713" s="221"/>
      <c r="C713" s="221">
        <v>775</v>
      </c>
      <c r="D713" s="221">
        <v>775</v>
      </c>
      <c r="E713" s="222">
        <f t="shared" si="117"/>
        <v>100</v>
      </c>
      <c r="F713" s="221"/>
    </row>
    <row r="714" ht="14.25" spans="1:6">
      <c r="A714" s="221" t="s">
        <v>43</v>
      </c>
      <c r="B714" s="221"/>
      <c r="C714" s="221">
        <v>457</v>
      </c>
      <c r="D714" s="221">
        <v>457</v>
      </c>
      <c r="E714" s="222">
        <f t="shared" si="117"/>
        <v>100</v>
      </c>
      <c r="F714" s="221"/>
    </row>
    <row r="715" ht="14.25" spans="1:6">
      <c r="A715" s="221" t="s">
        <v>44</v>
      </c>
      <c r="B715" s="221"/>
      <c r="C715" s="221">
        <v>0</v>
      </c>
      <c r="D715" s="221">
        <v>0</v>
      </c>
      <c r="E715" s="222">
        <f t="shared" si="117"/>
        <v>0</v>
      </c>
      <c r="F715" s="221"/>
    </row>
    <row r="716" ht="14.25" spans="1:6">
      <c r="A716" s="221" t="s">
        <v>561</v>
      </c>
      <c r="B716" s="221"/>
      <c r="C716" s="221">
        <v>148</v>
      </c>
      <c r="D716" s="221">
        <v>148</v>
      </c>
      <c r="E716" s="222">
        <f t="shared" si="117"/>
        <v>100</v>
      </c>
      <c r="F716" s="221"/>
    </row>
    <row r="717" ht="14.25" spans="1:6">
      <c r="A717" s="221" t="s">
        <v>562</v>
      </c>
      <c r="B717" s="221"/>
      <c r="C717" s="221">
        <f t="shared" ref="C717:D717" si="119">SUM(C718:C729)</f>
        <v>1193</v>
      </c>
      <c r="D717" s="221">
        <f t="shared" si="119"/>
        <v>1193</v>
      </c>
      <c r="E717" s="222">
        <f t="shared" si="117"/>
        <v>100</v>
      </c>
      <c r="F717" s="221"/>
    </row>
    <row r="718" ht="14.25" spans="1:6">
      <c r="A718" s="221" t="s">
        <v>563</v>
      </c>
      <c r="B718" s="221"/>
      <c r="C718" s="221">
        <v>840</v>
      </c>
      <c r="D718" s="221">
        <v>840</v>
      </c>
      <c r="E718" s="222">
        <f t="shared" si="117"/>
        <v>100</v>
      </c>
      <c r="F718" s="221"/>
    </row>
    <row r="719" ht="14.25" spans="1:6">
      <c r="A719" s="221" t="s">
        <v>564</v>
      </c>
      <c r="B719" s="221"/>
      <c r="C719" s="221">
        <v>353</v>
      </c>
      <c r="D719" s="221">
        <v>353</v>
      </c>
      <c r="E719" s="222">
        <f t="shared" si="117"/>
        <v>100</v>
      </c>
      <c r="F719" s="221"/>
    </row>
    <row r="720" ht="14.25" spans="1:6">
      <c r="A720" s="221" t="s">
        <v>565</v>
      </c>
      <c r="B720" s="221"/>
      <c r="C720" s="221">
        <v>0</v>
      </c>
      <c r="D720" s="221">
        <v>0</v>
      </c>
      <c r="E720" s="222">
        <f t="shared" si="117"/>
        <v>0</v>
      </c>
      <c r="F720" s="221"/>
    </row>
    <row r="721" ht="14.25" spans="1:6">
      <c r="A721" s="221" t="s">
        <v>566</v>
      </c>
      <c r="B721" s="221"/>
      <c r="C721" s="221">
        <v>0</v>
      </c>
      <c r="D721" s="221">
        <v>0</v>
      </c>
      <c r="E721" s="222">
        <f t="shared" si="117"/>
        <v>0</v>
      </c>
      <c r="F721" s="221"/>
    </row>
    <row r="722" ht="14.25" spans="1:6">
      <c r="A722" s="221" t="s">
        <v>567</v>
      </c>
      <c r="B722" s="221"/>
      <c r="C722" s="221">
        <v>0</v>
      </c>
      <c r="D722" s="221">
        <v>0</v>
      </c>
      <c r="E722" s="222">
        <f t="shared" si="117"/>
        <v>0</v>
      </c>
      <c r="F722" s="221"/>
    </row>
    <row r="723" ht="14.25" spans="1:6">
      <c r="A723" s="221" t="s">
        <v>568</v>
      </c>
      <c r="B723" s="221"/>
      <c r="C723" s="221">
        <v>0</v>
      </c>
      <c r="D723" s="221">
        <v>0</v>
      </c>
      <c r="E723" s="222">
        <f t="shared" si="117"/>
        <v>0</v>
      </c>
      <c r="F723" s="221"/>
    </row>
    <row r="724" ht="14.25" spans="1:6">
      <c r="A724" s="221" t="s">
        <v>569</v>
      </c>
      <c r="B724" s="221"/>
      <c r="C724" s="221">
        <v>0</v>
      </c>
      <c r="D724" s="221">
        <v>0</v>
      </c>
      <c r="E724" s="222">
        <f t="shared" si="117"/>
        <v>0</v>
      </c>
      <c r="F724" s="221"/>
    </row>
    <row r="725" ht="14.25" spans="1:6">
      <c r="A725" s="221" t="s">
        <v>570</v>
      </c>
      <c r="B725" s="221"/>
      <c r="C725" s="221">
        <v>0</v>
      </c>
      <c r="D725" s="221">
        <v>0</v>
      </c>
      <c r="E725" s="222">
        <f t="shared" si="117"/>
        <v>0</v>
      </c>
      <c r="F725" s="221"/>
    </row>
    <row r="726" ht="14.25" spans="1:6">
      <c r="A726" s="221" t="s">
        <v>571</v>
      </c>
      <c r="B726" s="221"/>
      <c r="C726" s="221">
        <v>0</v>
      </c>
      <c r="D726" s="221">
        <v>0</v>
      </c>
      <c r="E726" s="222">
        <f t="shared" si="117"/>
        <v>0</v>
      </c>
      <c r="F726" s="221"/>
    </row>
    <row r="727" ht="14.25" spans="1:6">
      <c r="A727" s="221" t="s">
        <v>572</v>
      </c>
      <c r="B727" s="221"/>
      <c r="C727" s="221">
        <v>0</v>
      </c>
      <c r="D727" s="221">
        <v>0</v>
      </c>
      <c r="E727" s="222">
        <f t="shared" si="117"/>
        <v>0</v>
      </c>
      <c r="F727" s="221"/>
    </row>
    <row r="728" ht="14.25" spans="1:6">
      <c r="A728" s="221" t="s">
        <v>573</v>
      </c>
      <c r="B728" s="221"/>
      <c r="C728" s="221">
        <v>0</v>
      </c>
      <c r="D728" s="221">
        <v>0</v>
      </c>
      <c r="E728" s="222">
        <f t="shared" si="117"/>
        <v>0</v>
      </c>
      <c r="F728" s="221"/>
    </row>
    <row r="729" ht="14.25" spans="1:6">
      <c r="A729" s="221" t="s">
        <v>574</v>
      </c>
      <c r="B729" s="221"/>
      <c r="C729" s="221">
        <v>0</v>
      </c>
      <c r="D729" s="221">
        <v>0</v>
      </c>
      <c r="E729" s="222">
        <f t="shared" si="117"/>
        <v>0</v>
      </c>
      <c r="F729" s="221"/>
    </row>
    <row r="730" ht="14.25" spans="1:6">
      <c r="A730" s="221" t="s">
        <v>575</v>
      </c>
      <c r="B730" s="221"/>
      <c r="C730" s="221">
        <f t="shared" ref="C730:D730" si="120">SUM(C731:C733)</f>
        <v>7610</v>
      </c>
      <c r="D730" s="221">
        <f t="shared" si="120"/>
        <v>7610</v>
      </c>
      <c r="E730" s="222">
        <f t="shared" si="117"/>
        <v>100</v>
      </c>
      <c r="F730" s="221"/>
    </row>
    <row r="731" ht="14.25" spans="1:6">
      <c r="A731" s="221" t="s">
        <v>576</v>
      </c>
      <c r="B731" s="221"/>
      <c r="C731" s="221">
        <v>151</v>
      </c>
      <c r="D731" s="221">
        <v>151</v>
      </c>
      <c r="E731" s="222">
        <f t="shared" si="117"/>
        <v>100</v>
      </c>
      <c r="F731" s="221"/>
    </row>
    <row r="732" ht="14.25" spans="1:6">
      <c r="A732" s="221" t="s">
        <v>577</v>
      </c>
      <c r="B732" s="221"/>
      <c r="C732" s="221">
        <v>5981</v>
      </c>
      <c r="D732" s="221">
        <v>5981</v>
      </c>
      <c r="E732" s="222">
        <f t="shared" si="117"/>
        <v>100</v>
      </c>
      <c r="F732" s="221"/>
    </row>
    <row r="733" ht="14.25" spans="1:6">
      <c r="A733" s="221" t="s">
        <v>578</v>
      </c>
      <c r="B733" s="221"/>
      <c r="C733" s="221">
        <v>1478</v>
      </c>
      <c r="D733" s="221">
        <v>1478</v>
      </c>
      <c r="E733" s="222">
        <f t="shared" si="117"/>
        <v>100</v>
      </c>
      <c r="F733" s="221"/>
    </row>
    <row r="734" ht="14.25" spans="1:6">
      <c r="A734" s="221" t="s">
        <v>579</v>
      </c>
      <c r="B734" s="221"/>
      <c r="C734" s="221">
        <f t="shared" ref="C734:D734" si="121">SUM(C735:C745)</f>
        <v>6163</v>
      </c>
      <c r="D734" s="221">
        <f t="shared" si="121"/>
        <v>6163</v>
      </c>
      <c r="E734" s="222">
        <f t="shared" si="117"/>
        <v>100</v>
      </c>
      <c r="F734" s="221"/>
    </row>
    <row r="735" ht="14.25" spans="1:6">
      <c r="A735" s="221" t="s">
        <v>580</v>
      </c>
      <c r="B735" s="221"/>
      <c r="C735" s="221">
        <v>592</v>
      </c>
      <c r="D735" s="221">
        <v>592</v>
      </c>
      <c r="E735" s="222">
        <f t="shared" si="117"/>
        <v>100</v>
      </c>
      <c r="F735" s="221"/>
    </row>
    <row r="736" ht="14.25" spans="1:6">
      <c r="A736" s="221" t="s">
        <v>581</v>
      </c>
      <c r="B736" s="221"/>
      <c r="C736" s="221">
        <v>364</v>
      </c>
      <c r="D736" s="221">
        <v>364</v>
      </c>
      <c r="E736" s="222">
        <f t="shared" si="117"/>
        <v>100</v>
      </c>
      <c r="F736" s="221"/>
    </row>
    <row r="737" ht="14.25" spans="1:6">
      <c r="A737" s="221" t="s">
        <v>582</v>
      </c>
      <c r="B737" s="221"/>
      <c r="C737" s="221">
        <v>377</v>
      </c>
      <c r="D737" s="221">
        <v>377</v>
      </c>
      <c r="E737" s="222">
        <f t="shared" si="117"/>
        <v>100</v>
      </c>
      <c r="F737" s="221"/>
    </row>
    <row r="738" ht="14.25" spans="1:6">
      <c r="A738" s="221" t="s">
        <v>583</v>
      </c>
      <c r="B738" s="221"/>
      <c r="C738" s="221">
        <v>0</v>
      </c>
      <c r="D738" s="221">
        <v>0</v>
      </c>
      <c r="E738" s="222">
        <f t="shared" si="117"/>
        <v>0</v>
      </c>
      <c r="F738" s="221"/>
    </row>
    <row r="739" ht="14.25" spans="1:6">
      <c r="A739" s="221" t="s">
        <v>584</v>
      </c>
      <c r="B739" s="221"/>
      <c r="C739" s="221">
        <v>0</v>
      </c>
      <c r="D739" s="221">
        <v>0</v>
      </c>
      <c r="E739" s="222">
        <f t="shared" si="117"/>
        <v>0</v>
      </c>
      <c r="F739" s="221"/>
    </row>
    <row r="740" ht="14.25" spans="1:6">
      <c r="A740" s="221" t="s">
        <v>585</v>
      </c>
      <c r="B740" s="221"/>
      <c r="C740" s="221">
        <v>0</v>
      </c>
      <c r="D740" s="221">
        <v>0</v>
      </c>
      <c r="E740" s="222">
        <f t="shared" si="117"/>
        <v>0</v>
      </c>
      <c r="F740" s="221"/>
    </row>
    <row r="741" ht="14.25" spans="1:6">
      <c r="A741" s="221" t="s">
        <v>586</v>
      </c>
      <c r="B741" s="221"/>
      <c r="C741" s="221">
        <v>0</v>
      </c>
      <c r="D741" s="221">
        <v>0</v>
      </c>
      <c r="E741" s="222">
        <f t="shared" si="117"/>
        <v>0</v>
      </c>
      <c r="F741" s="221"/>
    </row>
    <row r="742" ht="14.25" spans="1:6">
      <c r="A742" s="221" t="s">
        <v>587</v>
      </c>
      <c r="B742" s="221"/>
      <c r="C742" s="221">
        <v>4042</v>
      </c>
      <c r="D742" s="221">
        <v>4042</v>
      </c>
      <c r="E742" s="222">
        <f t="shared" si="117"/>
        <v>100</v>
      </c>
      <c r="F742" s="221"/>
    </row>
    <row r="743" ht="14.25" spans="1:6">
      <c r="A743" s="221" t="s">
        <v>588</v>
      </c>
      <c r="B743" s="221"/>
      <c r="C743" s="221">
        <v>669</v>
      </c>
      <c r="D743" s="221">
        <v>669</v>
      </c>
      <c r="E743" s="222">
        <f t="shared" si="117"/>
        <v>100</v>
      </c>
      <c r="F743" s="221"/>
    </row>
    <row r="744" ht="14.25" spans="1:6">
      <c r="A744" s="221" t="s">
        <v>589</v>
      </c>
      <c r="B744" s="221"/>
      <c r="C744" s="221">
        <v>0</v>
      </c>
      <c r="D744" s="221">
        <v>0</v>
      </c>
      <c r="E744" s="222">
        <f t="shared" si="117"/>
        <v>0</v>
      </c>
      <c r="F744" s="221"/>
    </row>
    <row r="745" ht="14.25" spans="1:6">
      <c r="A745" s="221" t="s">
        <v>590</v>
      </c>
      <c r="B745" s="221"/>
      <c r="C745" s="221">
        <v>119</v>
      </c>
      <c r="D745" s="221">
        <v>119</v>
      </c>
      <c r="E745" s="222">
        <f t="shared" si="117"/>
        <v>100</v>
      </c>
      <c r="F745" s="221"/>
    </row>
    <row r="746" ht="14.25" spans="1:6">
      <c r="A746" s="221" t="s">
        <v>591</v>
      </c>
      <c r="B746" s="221"/>
      <c r="C746" s="221">
        <f t="shared" ref="C746:D746" si="122">SUM(C747:C755)</f>
        <v>53782</v>
      </c>
      <c r="D746" s="221">
        <f t="shared" si="122"/>
        <v>53782</v>
      </c>
      <c r="E746" s="222">
        <f t="shared" si="117"/>
        <v>100</v>
      </c>
      <c r="F746" s="221"/>
    </row>
    <row r="747" ht="14.25" spans="1:6">
      <c r="A747" s="221" t="s">
        <v>592</v>
      </c>
      <c r="B747" s="221"/>
      <c r="C747" s="221">
        <v>3282</v>
      </c>
      <c r="D747" s="221">
        <v>3282</v>
      </c>
      <c r="E747" s="222">
        <f t="shared" si="117"/>
        <v>100</v>
      </c>
      <c r="F747" s="221"/>
    </row>
    <row r="748" ht="14.25" spans="1:6">
      <c r="A748" s="221" t="s">
        <v>593</v>
      </c>
      <c r="B748" s="221"/>
      <c r="C748" s="221">
        <v>4006</v>
      </c>
      <c r="D748" s="221">
        <v>4006</v>
      </c>
      <c r="E748" s="222">
        <f t="shared" si="117"/>
        <v>100</v>
      </c>
      <c r="F748" s="221"/>
    </row>
    <row r="749" ht="14.25" spans="1:6">
      <c r="A749" s="221" t="s">
        <v>594</v>
      </c>
      <c r="B749" s="221"/>
      <c r="C749" s="221">
        <v>0</v>
      </c>
      <c r="D749" s="221">
        <v>0</v>
      </c>
      <c r="E749" s="222">
        <f t="shared" si="117"/>
        <v>0</v>
      </c>
      <c r="F749" s="221"/>
    </row>
    <row r="750" ht="14.25" spans="1:6">
      <c r="A750" s="221" t="s">
        <v>595</v>
      </c>
      <c r="B750" s="221"/>
      <c r="C750" s="221">
        <v>274</v>
      </c>
      <c r="D750" s="221">
        <v>274</v>
      </c>
      <c r="E750" s="222">
        <f t="shared" si="117"/>
        <v>100</v>
      </c>
      <c r="F750" s="221"/>
    </row>
    <row r="751" ht="14.25" spans="1:6">
      <c r="A751" s="221" t="s">
        <v>596</v>
      </c>
      <c r="B751" s="221"/>
      <c r="C751" s="221">
        <v>38113</v>
      </c>
      <c r="D751" s="221">
        <v>38113</v>
      </c>
      <c r="E751" s="222">
        <f t="shared" si="117"/>
        <v>100</v>
      </c>
      <c r="F751" s="221"/>
    </row>
    <row r="752" ht="14.25" spans="1:6">
      <c r="A752" s="221" t="s">
        <v>597</v>
      </c>
      <c r="B752" s="221"/>
      <c r="C752" s="221">
        <v>5880</v>
      </c>
      <c r="D752" s="221">
        <v>5880</v>
      </c>
      <c r="E752" s="222">
        <f t="shared" si="117"/>
        <v>100</v>
      </c>
      <c r="F752" s="221"/>
    </row>
    <row r="753" ht="14.25" spans="1:6">
      <c r="A753" s="221" t="s">
        <v>598</v>
      </c>
      <c r="B753" s="221"/>
      <c r="C753" s="221">
        <v>1538</v>
      </c>
      <c r="D753" s="221">
        <v>1538</v>
      </c>
      <c r="E753" s="222">
        <f t="shared" si="117"/>
        <v>100</v>
      </c>
      <c r="F753" s="221"/>
    </row>
    <row r="754" ht="14.25" spans="1:6">
      <c r="A754" s="221" t="s">
        <v>599</v>
      </c>
      <c r="B754" s="221"/>
      <c r="C754" s="221">
        <v>0</v>
      </c>
      <c r="D754" s="221">
        <v>0</v>
      </c>
      <c r="E754" s="222">
        <f t="shared" si="117"/>
        <v>0</v>
      </c>
      <c r="F754" s="221"/>
    </row>
    <row r="755" ht="14.25" spans="1:6">
      <c r="A755" s="221" t="s">
        <v>600</v>
      </c>
      <c r="B755" s="221"/>
      <c r="C755" s="221">
        <v>689</v>
      </c>
      <c r="D755" s="221">
        <v>689</v>
      </c>
      <c r="E755" s="222">
        <f t="shared" si="117"/>
        <v>100</v>
      </c>
      <c r="F755" s="221"/>
    </row>
    <row r="756" ht="14.25" spans="1:6">
      <c r="A756" s="221" t="s">
        <v>601</v>
      </c>
      <c r="B756" s="221"/>
      <c r="C756" s="221">
        <f t="shared" ref="C756:D756" si="123">SUM(C757:C758)</f>
        <v>207</v>
      </c>
      <c r="D756" s="221">
        <f t="shared" si="123"/>
        <v>207</v>
      </c>
      <c r="E756" s="222">
        <f t="shared" si="117"/>
        <v>100</v>
      </c>
      <c r="F756" s="221"/>
    </row>
    <row r="757" ht="14.25" spans="1:6">
      <c r="A757" s="221" t="s">
        <v>602</v>
      </c>
      <c r="B757" s="221"/>
      <c r="C757" s="221">
        <v>207</v>
      </c>
      <c r="D757" s="221">
        <v>207</v>
      </c>
      <c r="E757" s="222">
        <f t="shared" si="117"/>
        <v>100</v>
      </c>
      <c r="F757" s="221"/>
    </row>
    <row r="758" ht="14.25" spans="1:6">
      <c r="A758" s="221" t="s">
        <v>603</v>
      </c>
      <c r="B758" s="221"/>
      <c r="C758" s="221">
        <v>0</v>
      </c>
      <c r="D758" s="221">
        <v>0</v>
      </c>
      <c r="E758" s="222">
        <f t="shared" si="117"/>
        <v>0</v>
      </c>
      <c r="F758" s="221"/>
    </row>
    <row r="759" ht="14.25" spans="1:6">
      <c r="A759" s="221" t="s">
        <v>604</v>
      </c>
      <c r="B759" s="221"/>
      <c r="C759" s="221">
        <f t="shared" ref="C759:D759" si="124">SUM(C760:C762)</f>
        <v>7186</v>
      </c>
      <c r="D759" s="221">
        <f t="shared" si="124"/>
        <v>7186</v>
      </c>
      <c r="E759" s="222">
        <f t="shared" si="117"/>
        <v>100</v>
      </c>
      <c r="F759" s="221"/>
    </row>
    <row r="760" ht="14.25" spans="1:6">
      <c r="A760" s="221" t="s">
        <v>605</v>
      </c>
      <c r="B760" s="221"/>
      <c r="C760" s="221">
        <v>2333</v>
      </c>
      <c r="D760" s="221">
        <v>2333</v>
      </c>
      <c r="E760" s="222">
        <f t="shared" si="117"/>
        <v>100</v>
      </c>
      <c r="F760" s="221"/>
    </row>
    <row r="761" ht="14.25" spans="1:6">
      <c r="A761" s="221" t="s">
        <v>606</v>
      </c>
      <c r="B761" s="221"/>
      <c r="C761" s="221">
        <v>181</v>
      </c>
      <c r="D761" s="221">
        <v>181</v>
      </c>
      <c r="E761" s="222">
        <f t="shared" si="117"/>
        <v>100</v>
      </c>
      <c r="F761" s="221"/>
    </row>
    <row r="762" ht="14.25" spans="1:6">
      <c r="A762" s="221" t="s">
        <v>607</v>
      </c>
      <c r="B762" s="221"/>
      <c r="C762" s="221">
        <v>4672</v>
      </c>
      <c r="D762" s="221">
        <v>4672</v>
      </c>
      <c r="E762" s="222">
        <f t="shared" si="117"/>
        <v>100</v>
      </c>
      <c r="F762" s="221"/>
    </row>
    <row r="763" ht="14.25" spans="1:6">
      <c r="A763" s="221" t="s">
        <v>608</v>
      </c>
      <c r="B763" s="221"/>
      <c r="C763" s="221">
        <f t="shared" ref="C763:D763" si="125">SUM(C764:C772)</f>
        <v>1487</v>
      </c>
      <c r="D763" s="221">
        <f t="shared" si="125"/>
        <v>1487</v>
      </c>
      <c r="E763" s="222">
        <f t="shared" si="117"/>
        <v>100</v>
      </c>
      <c r="F763" s="221"/>
    </row>
    <row r="764" ht="14.25" spans="1:6">
      <c r="A764" s="221" t="s">
        <v>42</v>
      </c>
      <c r="B764" s="221"/>
      <c r="C764" s="221">
        <v>1247</v>
      </c>
      <c r="D764" s="221">
        <v>1247</v>
      </c>
      <c r="E764" s="222">
        <f t="shared" si="117"/>
        <v>100</v>
      </c>
      <c r="F764" s="221"/>
    </row>
    <row r="765" ht="14.25" spans="1:6">
      <c r="A765" s="221" t="s">
        <v>43</v>
      </c>
      <c r="B765" s="221"/>
      <c r="C765" s="221">
        <v>55</v>
      </c>
      <c r="D765" s="221">
        <v>55</v>
      </c>
      <c r="E765" s="222">
        <f t="shared" si="117"/>
        <v>100</v>
      </c>
      <c r="F765" s="221"/>
    </row>
    <row r="766" ht="14.25" spans="1:6">
      <c r="A766" s="221" t="s">
        <v>44</v>
      </c>
      <c r="B766" s="221"/>
      <c r="C766" s="221">
        <v>0</v>
      </c>
      <c r="D766" s="221">
        <v>0</v>
      </c>
      <c r="E766" s="222">
        <f t="shared" si="117"/>
        <v>0</v>
      </c>
      <c r="F766" s="221"/>
    </row>
    <row r="767" ht="14.25" spans="1:6">
      <c r="A767" s="221" t="s">
        <v>609</v>
      </c>
      <c r="B767" s="221"/>
      <c r="C767" s="221">
        <v>0</v>
      </c>
      <c r="D767" s="221">
        <v>0</v>
      </c>
      <c r="E767" s="222">
        <f t="shared" si="117"/>
        <v>0</v>
      </c>
      <c r="F767" s="221"/>
    </row>
    <row r="768" ht="14.25" spans="1:6">
      <c r="A768" s="221" t="s">
        <v>610</v>
      </c>
      <c r="B768" s="221"/>
      <c r="C768" s="221">
        <v>0</v>
      </c>
      <c r="D768" s="221">
        <v>0</v>
      </c>
      <c r="E768" s="222">
        <f t="shared" si="117"/>
        <v>0</v>
      </c>
      <c r="F768" s="221"/>
    </row>
    <row r="769" ht="14.25" spans="1:6">
      <c r="A769" s="221" t="s">
        <v>611</v>
      </c>
      <c r="B769" s="221"/>
      <c r="C769" s="221">
        <v>0</v>
      </c>
      <c r="D769" s="221">
        <v>0</v>
      </c>
      <c r="E769" s="222">
        <f t="shared" si="117"/>
        <v>0</v>
      </c>
      <c r="F769" s="221"/>
    </row>
    <row r="770" ht="14.25" spans="1:6">
      <c r="A770" s="221" t="s">
        <v>612</v>
      </c>
      <c r="B770" s="221"/>
      <c r="C770" s="221">
        <v>55</v>
      </c>
      <c r="D770" s="221">
        <v>55</v>
      </c>
      <c r="E770" s="222">
        <f t="shared" si="117"/>
        <v>100</v>
      </c>
      <c r="F770" s="221"/>
    </row>
    <row r="771" ht="14.25" spans="1:6">
      <c r="A771" s="221" t="s">
        <v>51</v>
      </c>
      <c r="B771" s="221"/>
      <c r="C771" s="221">
        <v>0</v>
      </c>
      <c r="D771" s="221">
        <v>0</v>
      </c>
      <c r="E771" s="222">
        <f t="shared" si="117"/>
        <v>0</v>
      </c>
      <c r="F771" s="221"/>
    </row>
    <row r="772" ht="14.25" spans="1:6">
      <c r="A772" s="221" t="s">
        <v>613</v>
      </c>
      <c r="B772" s="221"/>
      <c r="C772" s="221">
        <v>130</v>
      </c>
      <c r="D772" s="221">
        <v>130</v>
      </c>
      <c r="E772" s="222">
        <f t="shared" si="117"/>
        <v>100</v>
      </c>
      <c r="F772" s="221"/>
    </row>
    <row r="773" ht="14.25" spans="1:6">
      <c r="A773" s="221" t="s">
        <v>614</v>
      </c>
      <c r="B773" s="221"/>
      <c r="C773" s="221">
        <f t="shared" ref="C773:D773" si="126">C774</f>
        <v>1309</v>
      </c>
      <c r="D773" s="221">
        <f t="shared" si="126"/>
        <v>1309</v>
      </c>
      <c r="E773" s="222">
        <f t="shared" si="117"/>
        <v>100</v>
      </c>
      <c r="F773" s="221"/>
    </row>
    <row r="774" ht="14.25" spans="1:6">
      <c r="A774" s="221" t="s">
        <v>615</v>
      </c>
      <c r="B774" s="221"/>
      <c r="C774" s="221">
        <v>1309</v>
      </c>
      <c r="D774" s="221">
        <v>1309</v>
      </c>
      <c r="E774" s="222">
        <f t="shared" si="117"/>
        <v>100</v>
      </c>
      <c r="F774" s="221"/>
    </row>
    <row r="775" ht="14.25" spans="1:6">
      <c r="A775" s="221" t="s">
        <v>616</v>
      </c>
      <c r="B775" s="221"/>
      <c r="C775" s="221">
        <f t="shared" ref="C775:D775" si="127">SUM(C776,C785,C789,C798,C804,C810,C816,C819,C822,C824,C826,C832,C834,C836,C851)</f>
        <v>6611</v>
      </c>
      <c r="D775" s="221">
        <f t="shared" si="127"/>
        <v>6611</v>
      </c>
      <c r="E775" s="222">
        <f t="shared" ref="E775:E838" si="128">IF(D775=0,0,100)</f>
        <v>100</v>
      </c>
      <c r="F775" s="221"/>
    </row>
    <row r="776" ht="14.25" spans="1:6">
      <c r="A776" s="221" t="s">
        <v>617</v>
      </c>
      <c r="B776" s="221"/>
      <c r="C776" s="221">
        <f t="shared" ref="C776:D776" si="129">SUM(C777:C784)</f>
        <v>689</v>
      </c>
      <c r="D776" s="221">
        <f t="shared" si="129"/>
        <v>689</v>
      </c>
      <c r="E776" s="222">
        <f t="shared" si="128"/>
        <v>100</v>
      </c>
      <c r="F776" s="221"/>
    </row>
    <row r="777" ht="14.25" spans="1:6">
      <c r="A777" s="221" t="s">
        <v>42</v>
      </c>
      <c r="B777" s="221"/>
      <c r="C777" s="221">
        <v>632</v>
      </c>
      <c r="D777" s="221">
        <v>632</v>
      </c>
      <c r="E777" s="222">
        <f t="shared" si="128"/>
        <v>100</v>
      </c>
      <c r="F777" s="221"/>
    </row>
    <row r="778" ht="14.25" spans="1:6">
      <c r="A778" s="221" t="s">
        <v>43</v>
      </c>
      <c r="B778" s="221"/>
      <c r="C778" s="221">
        <v>27</v>
      </c>
      <c r="D778" s="221">
        <v>27</v>
      </c>
      <c r="E778" s="222">
        <f t="shared" si="128"/>
        <v>100</v>
      </c>
      <c r="F778" s="221"/>
    </row>
    <row r="779" ht="14.25" spans="1:6">
      <c r="A779" s="221" t="s">
        <v>44</v>
      </c>
      <c r="B779" s="221"/>
      <c r="C779" s="221">
        <v>0</v>
      </c>
      <c r="D779" s="221">
        <v>0</v>
      </c>
      <c r="E779" s="222">
        <f t="shared" si="128"/>
        <v>0</v>
      </c>
      <c r="F779" s="221"/>
    </row>
    <row r="780" ht="14.25" spans="1:6">
      <c r="A780" s="221" t="s">
        <v>618</v>
      </c>
      <c r="B780" s="221"/>
      <c r="C780" s="221">
        <v>0</v>
      </c>
      <c r="D780" s="221">
        <v>0</v>
      </c>
      <c r="E780" s="222">
        <f t="shared" si="128"/>
        <v>0</v>
      </c>
      <c r="F780" s="221"/>
    </row>
    <row r="781" ht="14.25" spans="1:6">
      <c r="A781" s="221" t="s">
        <v>619</v>
      </c>
      <c r="B781" s="221"/>
      <c r="C781" s="221">
        <v>0</v>
      </c>
      <c r="D781" s="221">
        <v>0</v>
      </c>
      <c r="E781" s="222">
        <f t="shared" si="128"/>
        <v>0</v>
      </c>
      <c r="F781" s="221"/>
    </row>
    <row r="782" ht="14.25" spans="1:6">
      <c r="A782" s="221" t="s">
        <v>620</v>
      </c>
      <c r="B782" s="221"/>
      <c r="C782" s="221">
        <v>0</v>
      </c>
      <c r="D782" s="221">
        <v>0</v>
      </c>
      <c r="E782" s="222">
        <f t="shared" si="128"/>
        <v>0</v>
      </c>
      <c r="F782" s="221"/>
    </row>
    <row r="783" ht="14.25" spans="1:6">
      <c r="A783" s="221" t="s">
        <v>621</v>
      </c>
      <c r="B783" s="221"/>
      <c r="C783" s="221">
        <v>0</v>
      </c>
      <c r="D783" s="221">
        <v>0</v>
      </c>
      <c r="E783" s="222">
        <f t="shared" si="128"/>
        <v>0</v>
      </c>
      <c r="F783" s="221"/>
    </row>
    <row r="784" ht="14.25" spans="1:6">
      <c r="A784" s="221" t="s">
        <v>622</v>
      </c>
      <c r="B784" s="221"/>
      <c r="C784" s="221">
        <v>30</v>
      </c>
      <c r="D784" s="221">
        <v>30</v>
      </c>
      <c r="E784" s="222">
        <f t="shared" si="128"/>
        <v>100</v>
      </c>
      <c r="F784" s="221"/>
    </row>
    <row r="785" ht="14.25" spans="1:6">
      <c r="A785" s="221" t="s">
        <v>623</v>
      </c>
      <c r="B785" s="221"/>
      <c r="C785" s="221">
        <f t="shared" ref="C785:D785" si="130">SUM(C786:C788)</f>
        <v>5</v>
      </c>
      <c r="D785" s="221">
        <f t="shared" si="130"/>
        <v>5</v>
      </c>
      <c r="E785" s="222">
        <f t="shared" si="128"/>
        <v>100</v>
      </c>
      <c r="F785" s="221"/>
    </row>
    <row r="786" ht="14.25" spans="1:6">
      <c r="A786" s="221" t="s">
        <v>624</v>
      </c>
      <c r="B786" s="221"/>
      <c r="C786" s="221">
        <v>0</v>
      </c>
      <c r="D786" s="221">
        <v>0</v>
      </c>
      <c r="E786" s="222">
        <f t="shared" si="128"/>
        <v>0</v>
      </c>
      <c r="F786" s="221"/>
    </row>
    <row r="787" ht="14.25" spans="1:6">
      <c r="A787" s="221" t="s">
        <v>625</v>
      </c>
      <c r="B787" s="221"/>
      <c r="C787" s="221">
        <v>0</v>
      </c>
      <c r="D787" s="221">
        <v>0</v>
      </c>
      <c r="E787" s="222">
        <f t="shared" si="128"/>
        <v>0</v>
      </c>
      <c r="F787" s="221"/>
    </row>
    <row r="788" ht="14.25" spans="1:6">
      <c r="A788" s="221" t="s">
        <v>626</v>
      </c>
      <c r="B788" s="221"/>
      <c r="C788" s="221">
        <v>5</v>
      </c>
      <c r="D788" s="221">
        <v>5</v>
      </c>
      <c r="E788" s="222">
        <f t="shared" si="128"/>
        <v>100</v>
      </c>
      <c r="F788" s="221"/>
    </row>
    <row r="789" ht="14.25" spans="1:6">
      <c r="A789" s="221" t="s">
        <v>627</v>
      </c>
      <c r="B789" s="221"/>
      <c r="C789" s="221">
        <f t="shared" ref="C789:D789" si="131">SUM(C790:C797)</f>
        <v>2723</v>
      </c>
      <c r="D789" s="221">
        <f t="shared" si="131"/>
        <v>2723</v>
      </c>
      <c r="E789" s="222">
        <f t="shared" si="128"/>
        <v>100</v>
      </c>
      <c r="F789" s="221"/>
    </row>
    <row r="790" ht="14.25" spans="1:6">
      <c r="A790" s="221" t="s">
        <v>628</v>
      </c>
      <c r="B790" s="221"/>
      <c r="C790" s="221">
        <v>30</v>
      </c>
      <c r="D790" s="221">
        <v>30</v>
      </c>
      <c r="E790" s="222">
        <f t="shared" si="128"/>
        <v>100</v>
      </c>
      <c r="F790" s="221"/>
    </row>
    <row r="791" ht="14.25" spans="1:6">
      <c r="A791" s="221" t="s">
        <v>629</v>
      </c>
      <c r="B791" s="221"/>
      <c r="C791" s="221">
        <v>0</v>
      </c>
      <c r="D791" s="221">
        <v>0</v>
      </c>
      <c r="E791" s="222">
        <f t="shared" si="128"/>
        <v>0</v>
      </c>
      <c r="F791" s="221"/>
    </row>
    <row r="792" ht="14.25" spans="1:6">
      <c r="A792" s="221" t="s">
        <v>630</v>
      </c>
      <c r="B792" s="221"/>
      <c r="C792" s="221">
        <v>0</v>
      </c>
      <c r="D792" s="221">
        <v>0</v>
      </c>
      <c r="E792" s="222">
        <f t="shared" si="128"/>
        <v>0</v>
      </c>
      <c r="F792" s="221"/>
    </row>
    <row r="793" ht="14.25" spans="1:6">
      <c r="A793" s="221" t="s">
        <v>631</v>
      </c>
      <c r="B793" s="221"/>
      <c r="C793" s="221">
        <v>0</v>
      </c>
      <c r="D793" s="221">
        <v>0</v>
      </c>
      <c r="E793" s="222">
        <f t="shared" si="128"/>
        <v>0</v>
      </c>
      <c r="F793" s="221"/>
    </row>
    <row r="794" ht="14.25" spans="1:6">
      <c r="A794" s="221" t="s">
        <v>632</v>
      </c>
      <c r="B794" s="221"/>
      <c r="C794" s="221">
        <v>0</v>
      </c>
      <c r="D794" s="221">
        <v>0</v>
      </c>
      <c r="E794" s="222">
        <f t="shared" si="128"/>
        <v>0</v>
      </c>
      <c r="F794" s="221"/>
    </row>
    <row r="795" ht="14.25" spans="1:6">
      <c r="A795" s="221" t="s">
        <v>633</v>
      </c>
      <c r="B795" s="221"/>
      <c r="C795" s="221">
        <v>0</v>
      </c>
      <c r="D795" s="221">
        <v>0</v>
      </c>
      <c r="E795" s="222">
        <f t="shared" si="128"/>
        <v>0</v>
      </c>
      <c r="F795" s="221"/>
    </row>
    <row r="796" ht="14.25" spans="1:6">
      <c r="A796" s="221" t="s">
        <v>634</v>
      </c>
      <c r="B796" s="221"/>
      <c r="C796" s="221">
        <v>0</v>
      </c>
      <c r="D796" s="221">
        <v>0</v>
      </c>
      <c r="E796" s="222">
        <f t="shared" si="128"/>
        <v>0</v>
      </c>
      <c r="F796" s="221"/>
    </row>
    <row r="797" ht="14.25" spans="1:6">
      <c r="A797" s="221" t="s">
        <v>635</v>
      </c>
      <c r="B797" s="221"/>
      <c r="C797" s="221">
        <v>2693</v>
      </c>
      <c r="D797" s="221">
        <v>2693</v>
      </c>
      <c r="E797" s="222">
        <f t="shared" si="128"/>
        <v>100</v>
      </c>
      <c r="F797" s="221"/>
    </row>
    <row r="798" ht="14.25" spans="1:6">
      <c r="A798" s="221" t="s">
        <v>636</v>
      </c>
      <c r="B798" s="221"/>
      <c r="C798" s="221">
        <f t="shared" ref="C798:D798" si="132">SUM(C799:C803)</f>
        <v>23</v>
      </c>
      <c r="D798" s="221">
        <f t="shared" si="132"/>
        <v>23</v>
      </c>
      <c r="E798" s="222">
        <f t="shared" si="128"/>
        <v>100</v>
      </c>
      <c r="F798" s="221"/>
    </row>
    <row r="799" ht="14.25" spans="1:6">
      <c r="A799" s="221" t="s">
        <v>637</v>
      </c>
      <c r="B799" s="221"/>
      <c r="C799" s="221">
        <v>0</v>
      </c>
      <c r="D799" s="221">
        <v>0</v>
      </c>
      <c r="E799" s="222">
        <f t="shared" si="128"/>
        <v>0</v>
      </c>
      <c r="F799" s="221"/>
    </row>
    <row r="800" ht="14.25" spans="1:6">
      <c r="A800" s="221" t="s">
        <v>638</v>
      </c>
      <c r="B800" s="221"/>
      <c r="C800" s="221">
        <v>23</v>
      </c>
      <c r="D800" s="221">
        <v>23</v>
      </c>
      <c r="E800" s="222">
        <f t="shared" si="128"/>
        <v>100</v>
      </c>
      <c r="F800" s="221"/>
    </row>
    <row r="801" ht="14.25" spans="1:6">
      <c r="A801" s="221" t="s">
        <v>639</v>
      </c>
      <c r="B801" s="221"/>
      <c r="C801" s="221">
        <v>0</v>
      </c>
      <c r="D801" s="221">
        <v>0</v>
      </c>
      <c r="E801" s="222">
        <f t="shared" si="128"/>
        <v>0</v>
      </c>
      <c r="F801" s="221"/>
    </row>
    <row r="802" ht="14.25" spans="1:6">
      <c r="A802" s="221" t="s">
        <v>640</v>
      </c>
      <c r="B802" s="221"/>
      <c r="C802" s="221">
        <v>0</v>
      </c>
      <c r="D802" s="221">
        <v>0</v>
      </c>
      <c r="E802" s="222">
        <f t="shared" si="128"/>
        <v>0</v>
      </c>
      <c r="F802" s="221"/>
    </row>
    <row r="803" ht="14.25" spans="1:6">
      <c r="A803" s="221" t="s">
        <v>641</v>
      </c>
      <c r="B803" s="221"/>
      <c r="C803" s="221">
        <v>0</v>
      </c>
      <c r="D803" s="221">
        <v>0</v>
      </c>
      <c r="E803" s="222">
        <f t="shared" si="128"/>
        <v>0</v>
      </c>
      <c r="F803" s="221"/>
    </row>
    <row r="804" ht="14.25" spans="1:6">
      <c r="A804" s="221" t="s">
        <v>642</v>
      </c>
      <c r="B804" s="221"/>
      <c r="C804" s="221">
        <f t="shared" ref="C804:D804" si="133">SUM(C805:C809)</f>
        <v>689</v>
      </c>
      <c r="D804" s="221">
        <f t="shared" si="133"/>
        <v>689</v>
      </c>
      <c r="E804" s="222">
        <f t="shared" si="128"/>
        <v>100</v>
      </c>
      <c r="F804" s="221"/>
    </row>
    <row r="805" ht="14.25" spans="1:6">
      <c r="A805" s="221" t="s">
        <v>643</v>
      </c>
      <c r="B805" s="221"/>
      <c r="C805" s="221">
        <v>282</v>
      </c>
      <c r="D805" s="221">
        <v>282</v>
      </c>
      <c r="E805" s="222">
        <f t="shared" si="128"/>
        <v>100</v>
      </c>
      <c r="F805" s="221"/>
    </row>
    <row r="806" ht="14.25" spans="1:6">
      <c r="A806" s="221" t="s">
        <v>644</v>
      </c>
      <c r="B806" s="221"/>
      <c r="C806" s="221">
        <v>307</v>
      </c>
      <c r="D806" s="221">
        <v>307</v>
      </c>
      <c r="E806" s="222">
        <f t="shared" si="128"/>
        <v>100</v>
      </c>
      <c r="F806" s="221"/>
    </row>
    <row r="807" ht="14.25" spans="1:6">
      <c r="A807" s="221" t="s">
        <v>645</v>
      </c>
      <c r="B807" s="221"/>
      <c r="C807" s="221">
        <v>0</v>
      </c>
      <c r="D807" s="221">
        <v>0</v>
      </c>
      <c r="E807" s="222">
        <f t="shared" si="128"/>
        <v>0</v>
      </c>
      <c r="F807" s="221"/>
    </row>
    <row r="808" ht="14.25" spans="1:6">
      <c r="A808" s="221" t="s">
        <v>646</v>
      </c>
      <c r="B808" s="221"/>
      <c r="C808" s="221">
        <v>0</v>
      </c>
      <c r="D808" s="221">
        <v>0</v>
      </c>
      <c r="E808" s="222">
        <f t="shared" si="128"/>
        <v>0</v>
      </c>
      <c r="F808" s="221"/>
    </row>
    <row r="809" ht="14.25" spans="1:6">
      <c r="A809" s="221" t="s">
        <v>647</v>
      </c>
      <c r="B809" s="221"/>
      <c r="C809" s="221">
        <v>100</v>
      </c>
      <c r="D809" s="221">
        <v>100</v>
      </c>
      <c r="E809" s="222">
        <f t="shared" si="128"/>
        <v>100</v>
      </c>
      <c r="F809" s="221"/>
    </row>
    <row r="810" ht="14.25" spans="1:6">
      <c r="A810" s="221" t="s">
        <v>648</v>
      </c>
      <c r="B810" s="221"/>
      <c r="C810" s="221">
        <f t="shared" ref="C810:D810" si="134">SUM(C811:C815)</f>
        <v>1553</v>
      </c>
      <c r="D810" s="221">
        <f t="shared" si="134"/>
        <v>1553</v>
      </c>
      <c r="E810" s="222">
        <f t="shared" si="128"/>
        <v>100</v>
      </c>
      <c r="F810" s="221"/>
    </row>
    <row r="811" ht="14.25" spans="1:6">
      <c r="A811" s="221" t="s">
        <v>649</v>
      </c>
      <c r="B811" s="221"/>
      <c r="C811" s="221">
        <v>1553</v>
      </c>
      <c r="D811" s="221">
        <v>1553</v>
      </c>
      <c r="E811" s="222">
        <f t="shared" si="128"/>
        <v>100</v>
      </c>
      <c r="F811" s="221"/>
    </row>
    <row r="812" ht="14.25" spans="1:6">
      <c r="A812" s="221" t="s">
        <v>650</v>
      </c>
      <c r="B812" s="221"/>
      <c r="C812" s="221">
        <v>0</v>
      </c>
      <c r="D812" s="221">
        <v>0</v>
      </c>
      <c r="E812" s="222">
        <f t="shared" si="128"/>
        <v>0</v>
      </c>
      <c r="F812" s="221"/>
    </row>
    <row r="813" ht="14.25" spans="1:6">
      <c r="A813" s="221" t="s">
        <v>651</v>
      </c>
      <c r="B813" s="221"/>
      <c r="C813" s="221">
        <v>0</v>
      </c>
      <c r="D813" s="221">
        <v>0</v>
      </c>
      <c r="E813" s="222">
        <f t="shared" si="128"/>
        <v>0</v>
      </c>
      <c r="F813" s="221"/>
    </row>
    <row r="814" ht="14.25" spans="1:6">
      <c r="A814" s="221" t="s">
        <v>652</v>
      </c>
      <c r="B814" s="221"/>
      <c r="C814" s="221">
        <v>0</v>
      </c>
      <c r="D814" s="221">
        <v>0</v>
      </c>
      <c r="E814" s="222">
        <f t="shared" si="128"/>
        <v>0</v>
      </c>
      <c r="F814" s="221"/>
    </row>
    <row r="815" ht="14.25" spans="1:6">
      <c r="A815" s="221" t="s">
        <v>653</v>
      </c>
      <c r="B815" s="221"/>
      <c r="C815" s="221">
        <v>0</v>
      </c>
      <c r="D815" s="221">
        <v>0</v>
      </c>
      <c r="E815" s="222">
        <f t="shared" si="128"/>
        <v>0</v>
      </c>
      <c r="F815" s="221"/>
    </row>
    <row r="816" ht="14.25" spans="1:6">
      <c r="A816" s="221" t="s">
        <v>654</v>
      </c>
      <c r="B816" s="221"/>
      <c r="C816" s="221">
        <f t="shared" ref="C816:D816" si="135">SUM(C817:C818)</f>
        <v>0</v>
      </c>
      <c r="D816" s="221">
        <f t="shared" si="135"/>
        <v>0</v>
      </c>
      <c r="E816" s="222">
        <f t="shared" si="128"/>
        <v>0</v>
      </c>
      <c r="F816" s="221"/>
    </row>
    <row r="817" ht="14.25" spans="1:6">
      <c r="A817" s="221" t="s">
        <v>655</v>
      </c>
      <c r="B817" s="221"/>
      <c r="C817" s="221">
        <v>0</v>
      </c>
      <c r="D817" s="221">
        <v>0</v>
      </c>
      <c r="E817" s="222">
        <f t="shared" si="128"/>
        <v>0</v>
      </c>
      <c r="F817" s="221"/>
    </row>
    <row r="818" ht="14.25" spans="1:6">
      <c r="A818" s="221" t="s">
        <v>656</v>
      </c>
      <c r="B818" s="221"/>
      <c r="C818" s="221">
        <v>0</v>
      </c>
      <c r="D818" s="221">
        <v>0</v>
      </c>
      <c r="E818" s="222">
        <f t="shared" si="128"/>
        <v>0</v>
      </c>
      <c r="F818" s="221"/>
    </row>
    <row r="819" ht="14.25" spans="1:6">
      <c r="A819" s="221" t="s">
        <v>657</v>
      </c>
      <c r="B819" s="221"/>
      <c r="C819" s="221">
        <f t="shared" ref="C819:D819" si="136">SUM(C820:C821)</f>
        <v>0</v>
      </c>
      <c r="D819" s="221">
        <f t="shared" si="136"/>
        <v>0</v>
      </c>
      <c r="E819" s="222">
        <f t="shared" si="128"/>
        <v>0</v>
      </c>
      <c r="F819" s="221"/>
    </row>
    <row r="820" ht="14.25" spans="1:6">
      <c r="A820" s="221" t="s">
        <v>658</v>
      </c>
      <c r="B820" s="221"/>
      <c r="C820" s="221">
        <v>0</v>
      </c>
      <c r="D820" s="221">
        <v>0</v>
      </c>
      <c r="E820" s="222">
        <f t="shared" si="128"/>
        <v>0</v>
      </c>
      <c r="F820" s="221"/>
    </row>
    <row r="821" ht="14.25" spans="1:6">
      <c r="A821" s="221" t="s">
        <v>659</v>
      </c>
      <c r="B821" s="221"/>
      <c r="C821" s="221">
        <v>0</v>
      </c>
      <c r="D821" s="221">
        <v>0</v>
      </c>
      <c r="E821" s="222">
        <f t="shared" si="128"/>
        <v>0</v>
      </c>
      <c r="F821" s="221"/>
    </row>
    <row r="822" ht="14.25" spans="1:6">
      <c r="A822" s="221" t="s">
        <v>660</v>
      </c>
      <c r="B822" s="221"/>
      <c r="C822" s="221">
        <f t="shared" ref="C822:D822" si="137">C823</f>
        <v>0</v>
      </c>
      <c r="D822" s="221">
        <f t="shared" si="137"/>
        <v>0</v>
      </c>
      <c r="E822" s="222">
        <f t="shared" si="128"/>
        <v>0</v>
      </c>
      <c r="F822" s="221"/>
    </row>
    <row r="823" ht="14.25" spans="1:6">
      <c r="A823" s="221" t="s">
        <v>661</v>
      </c>
      <c r="B823" s="221"/>
      <c r="C823" s="221">
        <v>0</v>
      </c>
      <c r="D823" s="221">
        <v>0</v>
      </c>
      <c r="E823" s="222">
        <f t="shared" si="128"/>
        <v>0</v>
      </c>
      <c r="F823" s="221"/>
    </row>
    <row r="824" ht="14.25" spans="1:6">
      <c r="A824" s="221" t="s">
        <v>662</v>
      </c>
      <c r="B824" s="221"/>
      <c r="C824" s="221">
        <f t="shared" ref="C824:D824" si="138">C825</f>
        <v>0</v>
      </c>
      <c r="D824" s="221">
        <f t="shared" si="138"/>
        <v>0</v>
      </c>
      <c r="E824" s="222">
        <f t="shared" si="128"/>
        <v>0</v>
      </c>
      <c r="F824" s="221"/>
    </row>
    <row r="825" ht="14.25" spans="1:6">
      <c r="A825" s="221" t="s">
        <v>663</v>
      </c>
      <c r="B825" s="221"/>
      <c r="C825" s="221">
        <v>0</v>
      </c>
      <c r="D825" s="221">
        <v>0</v>
      </c>
      <c r="E825" s="222">
        <f t="shared" si="128"/>
        <v>0</v>
      </c>
      <c r="F825" s="221"/>
    </row>
    <row r="826" ht="14.25" spans="1:6">
      <c r="A826" s="221" t="s">
        <v>664</v>
      </c>
      <c r="B826" s="221"/>
      <c r="C826" s="221">
        <f t="shared" ref="C826:D826" si="139">SUM(C827:C831)</f>
        <v>57</v>
      </c>
      <c r="D826" s="221">
        <f t="shared" si="139"/>
        <v>57</v>
      </c>
      <c r="E826" s="222">
        <f t="shared" si="128"/>
        <v>100</v>
      </c>
      <c r="F826" s="221"/>
    </row>
    <row r="827" ht="14.25" spans="1:6">
      <c r="A827" s="221" t="s">
        <v>665</v>
      </c>
      <c r="B827" s="221"/>
      <c r="C827" s="221">
        <v>42</v>
      </c>
      <c r="D827" s="221">
        <v>42</v>
      </c>
      <c r="E827" s="222">
        <f t="shared" si="128"/>
        <v>100</v>
      </c>
      <c r="F827" s="221"/>
    </row>
    <row r="828" ht="14.25" spans="1:6">
      <c r="A828" s="221" t="s">
        <v>666</v>
      </c>
      <c r="B828" s="221"/>
      <c r="C828" s="221">
        <v>15</v>
      </c>
      <c r="D828" s="221">
        <v>15</v>
      </c>
      <c r="E828" s="222">
        <f t="shared" si="128"/>
        <v>100</v>
      </c>
      <c r="F828" s="221"/>
    </row>
    <row r="829" ht="14.25" spans="1:6">
      <c r="A829" s="221" t="s">
        <v>667</v>
      </c>
      <c r="B829" s="221"/>
      <c r="C829" s="221">
        <v>0</v>
      </c>
      <c r="D829" s="221">
        <v>0</v>
      </c>
      <c r="E829" s="222">
        <f t="shared" si="128"/>
        <v>0</v>
      </c>
      <c r="F829" s="221"/>
    </row>
    <row r="830" ht="14.25" spans="1:6">
      <c r="A830" s="221" t="s">
        <v>668</v>
      </c>
      <c r="B830" s="221"/>
      <c r="C830" s="221">
        <v>0</v>
      </c>
      <c r="D830" s="221">
        <v>0</v>
      </c>
      <c r="E830" s="222">
        <f t="shared" si="128"/>
        <v>0</v>
      </c>
      <c r="F830" s="221"/>
    </row>
    <row r="831" ht="14.25" spans="1:6">
      <c r="A831" s="221" t="s">
        <v>669</v>
      </c>
      <c r="B831" s="221"/>
      <c r="C831" s="221">
        <v>0</v>
      </c>
      <c r="D831" s="221">
        <v>0</v>
      </c>
      <c r="E831" s="222">
        <f t="shared" si="128"/>
        <v>0</v>
      </c>
      <c r="F831" s="221"/>
    </row>
    <row r="832" ht="14.25" spans="1:6">
      <c r="A832" s="221" t="s">
        <v>670</v>
      </c>
      <c r="B832" s="221"/>
      <c r="C832" s="221">
        <f t="shared" ref="C832:D832" si="140">C833</f>
        <v>432</v>
      </c>
      <c r="D832" s="221">
        <f t="shared" si="140"/>
        <v>432</v>
      </c>
      <c r="E832" s="222">
        <f t="shared" si="128"/>
        <v>100</v>
      </c>
      <c r="F832" s="221"/>
    </row>
    <row r="833" ht="14.25" spans="1:6">
      <c r="A833" s="221" t="s">
        <v>671</v>
      </c>
      <c r="B833" s="221"/>
      <c r="C833" s="221">
        <v>432</v>
      </c>
      <c r="D833" s="221">
        <v>432</v>
      </c>
      <c r="E833" s="222">
        <f t="shared" si="128"/>
        <v>100</v>
      </c>
      <c r="F833" s="221"/>
    </row>
    <row r="834" ht="14.25" spans="1:6">
      <c r="A834" s="221" t="s">
        <v>672</v>
      </c>
      <c r="B834" s="221"/>
      <c r="C834" s="221">
        <f t="shared" ref="C834:D834" si="141">C835</f>
        <v>0</v>
      </c>
      <c r="D834" s="221">
        <f t="shared" si="141"/>
        <v>0</v>
      </c>
      <c r="E834" s="222">
        <f t="shared" si="128"/>
        <v>0</v>
      </c>
      <c r="F834" s="221"/>
    </row>
    <row r="835" ht="14.25" spans="1:6">
      <c r="A835" s="221" t="s">
        <v>673</v>
      </c>
      <c r="B835" s="221"/>
      <c r="C835" s="221">
        <v>0</v>
      </c>
      <c r="D835" s="221">
        <v>0</v>
      </c>
      <c r="E835" s="222">
        <f t="shared" si="128"/>
        <v>0</v>
      </c>
      <c r="F835" s="221"/>
    </row>
    <row r="836" ht="14.25" spans="1:6">
      <c r="A836" s="221" t="s">
        <v>674</v>
      </c>
      <c r="B836" s="221"/>
      <c r="C836" s="221">
        <f t="shared" ref="C836:D836" si="142">SUM(C837:C850)</f>
        <v>0</v>
      </c>
      <c r="D836" s="221">
        <f t="shared" si="142"/>
        <v>0</v>
      </c>
      <c r="E836" s="222">
        <f t="shared" si="128"/>
        <v>0</v>
      </c>
      <c r="F836" s="221"/>
    </row>
    <row r="837" ht="14.25" spans="1:6">
      <c r="A837" s="221" t="s">
        <v>42</v>
      </c>
      <c r="B837" s="221"/>
      <c r="C837" s="221">
        <v>0</v>
      </c>
      <c r="D837" s="221">
        <v>0</v>
      </c>
      <c r="E837" s="222">
        <f t="shared" si="128"/>
        <v>0</v>
      </c>
      <c r="F837" s="221"/>
    </row>
    <row r="838" ht="14.25" spans="1:6">
      <c r="A838" s="221" t="s">
        <v>43</v>
      </c>
      <c r="B838" s="221"/>
      <c r="C838" s="221">
        <v>0</v>
      </c>
      <c r="D838" s="221">
        <v>0</v>
      </c>
      <c r="E838" s="222">
        <f t="shared" si="128"/>
        <v>0</v>
      </c>
      <c r="F838" s="221"/>
    </row>
    <row r="839" ht="14.25" spans="1:6">
      <c r="A839" s="221" t="s">
        <v>44</v>
      </c>
      <c r="B839" s="221"/>
      <c r="C839" s="221">
        <v>0</v>
      </c>
      <c r="D839" s="221">
        <v>0</v>
      </c>
      <c r="E839" s="222">
        <f t="shared" ref="E839:E902" si="143">IF(D839=0,0,100)</f>
        <v>0</v>
      </c>
      <c r="F839" s="221"/>
    </row>
    <row r="840" ht="14.25" spans="1:6">
      <c r="A840" s="221" t="s">
        <v>675</v>
      </c>
      <c r="B840" s="221"/>
      <c r="C840" s="221">
        <v>0</v>
      </c>
      <c r="D840" s="221">
        <v>0</v>
      </c>
      <c r="E840" s="222">
        <f t="shared" si="143"/>
        <v>0</v>
      </c>
      <c r="F840" s="221"/>
    </row>
    <row r="841" ht="14.25" spans="1:6">
      <c r="A841" s="221" t="s">
        <v>676</v>
      </c>
      <c r="B841" s="221"/>
      <c r="C841" s="221">
        <v>0</v>
      </c>
      <c r="D841" s="221">
        <v>0</v>
      </c>
      <c r="E841" s="222">
        <f t="shared" si="143"/>
        <v>0</v>
      </c>
      <c r="F841" s="221"/>
    </row>
    <row r="842" ht="14.25" spans="1:6">
      <c r="A842" s="221" t="s">
        <v>677</v>
      </c>
      <c r="B842" s="221"/>
      <c r="C842" s="221">
        <v>0</v>
      </c>
      <c r="D842" s="221">
        <v>0</v>
      </c>
      <c r="E842" s="222">
        <f t="shared" si="143"/>
        <v>0</v>
      </c>
      <c r="F842" s="221"/>
    </row>
    <row r="843" ht="14.25" spans="1:6">
      <c r="A843" s="221" t="s">
        <v>678</v>
      </c>
      <c r="B843" s="221"/>
      <c r="C843" s="221">
        <v>0</v>
      </c>
      <c r="D843" s="221">
        <v>0</v>
      </c>
      <c r="E843" s="222">
        <f t="shared" si="143"/>
        <v>0</v>
      </c>
      <c r="F843" s="221"/>
    </row>
    <row r="844" ht="14.25" spans="1:6">
      <c r="A844" s="221" t="s">
        <v>679</v>
      </c>
      <c r="B844" s="221"/>
      <c r="C844" s="221">
        <v>0</v>
      </c>
      <c r="D844" s="221">
        <v>0</v>
      </c>
      <c r="E844" s="222">
        <f t="shared" si="143"/>
        <v>0</v>
      </c>
      <c r="F844" s="221"/>
    </row>
    <row r="845" ht="14.25" spans="1:6">
      <c r="A845" s="221" t="s">
        <v>680</v>
      </c>
      <c r="B845" s="221"/>
      <c r="C845" s="221">
        <v>0</v>
      </c>
      <c r="D845" s="221">
        <v>0</v>
      </c>
      <c r="E845" s="222">
        <f t="shared" si="143"/>
        <v>0</v>
      </c>
      <c r="F845" s="221"/>
    </row>
    <row r="846" ht="14.25" spans="1:6">
      <c r="A846" s="221" t="s">
        <v>681</v>
      </c>
      <c r="B846" s="221"/>
      <c r="C846" s="221">
        <v>0</v>
      </c>
      <c r="D846" s="221">
        <v>0</v>
      </c>
      <c r="E846" s="222">
        <f t="shared" si="143"/>
        <v>0</v>
      </c>
      <c r="F846" s="221"/>
    </row>
    <row r="847" ht="14.25" spans="1:6">
      <c r="A847" s="221" t="s">
        <v>85</v>
      </c>
      <c r="B847" s="221"/>
      <c r="C847" s="221">
        <v>0</v>
      </c>
      <c r="D847" s="221">
        <v>0</v>
      </c>
      <c r="E847" s="222">
        <f t="shared" si="143"/>
        <v>0</v>
      </c>
      <c r="F847" s="221"/>
    </row>
    <row r="848" ht="14.25" spans="1:6">
      <c r="A848" s="221" t="s">
        <v>682</v>
      </c>
      <c r="B848" s="221"/>
      <c r="C848" s="221">
        <v>0</v>
      </c>
      <c r="D848" s="221">
        <v>0</v>
      </c>
      <c r="E848" s="222">
        <f t="shared" si="143"/>
        <v>0</v>
      </c>
      <c r="F848" s="221"/>
    </row>
    <row r="849" ht="14.25" spans="1:6">
      <c r="A849" s="221" t="s">
        <v>51</v>
      </c>
      <c r="B849" s="221"/>
      <c r="C849" s="221">
        <v>0</v>
      </c>
      <c r="D849" s="221">
        <v>0</v>
      </c>
      <c r="E849" s="222">
        <f t="shared" si="143"/>
        <v>0</v>
      </c>
      <c r="F849" s="221"/>
    </row>
    <row r="850" ht="14.25" spans="1:6">
      <c r="A850" s="221" t="s">
        <v>683</v>
      </c>
      <c r="B850" s="221"/>
      <c r="C850" s="221">
        <v>0</v>
      </c>
      <c r="D850" s="221">
        <v>0</v>
      </c>
      <c r="E850" s="222">
        <f t="shared" si="143"/>
        <v>0</v>
      </c>
      <c r="F850" s="221"/>
    </row>
    <row r="851" ht="14.25" spans="1:6">
      <c r="A851" s="221" t="s">
        <v>684</v>
      </c>
      <c r="B851" s="221"/>
      <c r="C851" s="221">
        <f t="shared" ref="C851:D851" si="144">C852</f>
        <v>440</v>
      </c>
      <c r="D851" s="221">
        <f t="shared" si="144"/>
        <v>440</v>
      </c>
      <c r="E851" s="222">
        <f t="shared" si="143"/>
        <v>100</v>
      </c>
      <c r="F851" s="221"/>
    </row>
    <row r="852" ht="14.25" spans="1:6">
      <c r="A852" s="221" t="s">
        <v>685</v>
      </c>
      <c r="B852" s="221"/>
      <c r="C852" s="221">
        <v>440</v>
      </c>
      <c r="D852" s="221">
        <v>440</v>
      </c>
      <c r="E852" s="222">
        <f t="shared" si="143"/>
        <v>100</v>
      </c>
      <c r="F852" s="221"/>
    </row>
    <row r="853" ht="14.25" spans="1:6">
      <c r="A853" s="221" t="s">
        <v>686</v>
      </c>
      <c r="B853" s="221"/>
      <c r="C853" s="221">
        <f t="shared" ref="C853:D853" si="145">SUM(C854,C866,C868,C871,C873,C875)</f>
        <v>20091</v>
      </c>
      <c r="D853" s="221">
        <f t="shared" si="145"/>
        <v>20091</v>
      </c>
      <c r="E853" s="222">
        <f t="shared" si="143"/>
        <v>100</v>
      </c>
      <c r="F853" s="221"/>
    </row>
    <row r="854" ht="14.25" spans="1:6">
      <c r="A854" s="221" t="s">
        <v>687</v>
      </c>
      <c r="B854" s="221"/>
      <c r="C854" s="221">
        <f t="shared" ref="C854:D854" si="146">SUM(C855:C865)</f>
        <v>5403</v>
      </c>
      <c r="D854" s="221">
        <f t="shared" si="146"/>
        <v>5403</v>
      </c>
      <c r="E854" s="222">
        <f t="shared" si="143"/>
        <v>100</v>
      </c>
      <c r="F854" s="221"/>
    </row>
    <row r="855" ht="14.25" spans="1:6">
      <c r="A855" s="221" t="s">
        <v>42</v>
      </c>
      <c r="B855" s="221"/>
      <c r="C855" s="221">
        <v>3695</v>
      </c>
      <c r="D855" s="221">
        <v>3695</v>
      </c>
      <c r="E855" s="222">
        <f t="shared" si="143"/>
        <v>100</v>
      </c>
      <c r="F855" s="221"/>
    </row>
    <row r="856" ht="14.25" spans="1:6">
      <c r="A856" s="221" t="s">
        <v>43</v>
      </c>
      <c r="B856" s="221"/>
      <c r="C856" s="221">
        <v>70</v>
      </c>
      <c r="D856" s="221">
        <v>70</v>
      </c>
      <c r="E856" s="222">
        <f t="shared" si="143"/>
        <v>100</v>
      </c>
      <c r="F856" s="221"/>
    </row>
    <row r="857" ht="14.25" spans="1:6">
      <c r="A857" s="221" t="s">
        <v>44</v>
      </c>
      <c r="B857" s="221"/>
      <c r="C857" s="221">
        <v>0</v>
      </c>
      <c r="D857" s="221">
        <v>0</v>
      </c>
      <c r="E857" s="222">
        <f t="shared" si="143"/>
        <v>0</v>
      </c>
      <c r="F857" s="221"/>
    </row>
    <row r="858" ht="14.25" spans="1:6">
      <c r="A858" s="221" t="s">
        <v>688</v>
      </c>
      <c r="B858" s="221"/>
      <c r="C858" s="221">
        <v>299</v>
      </c>
      <c r="D858" s="221">
        <v>299</v>
      </c>
      <c r="E858" s="222">
        <f t="shared" si="143"/>
        <v>100</v>
      </c>
      <c r="F858" s="221"/>
    </row>
    <row r="859" ht="14.25" spans="1:6">
      <c r="A859" s="221" t="s">
        <v>689</v>
      </c>
      <c r="B859" s="221"/>
      <c r="C859" s="221">
        <v>0</v>
      </c>
      <c r="D859" s="221">
        <v>0</v>
      </c>
      <c r="E859" s="222">
        <f t="shared" si="143"/>
        <v>0</v>
      </c>
      <c r="F859" s="221"/>
    </row>
    <row r="860" ht="14.25" spans="1:6">
      <c r="A860" s="221" t="s">
        <v>690</v>
      </c>
      <c r="B860" s="221"/>
      <c r="C860" s="221">
        <v>0</v>
      </c>
      <c r="D860" s="221">
        <v>0</v>
      </c>
      <c r="E860" s="222">
        <f t="shared" si="143"/>
        <v>0</v>
      </c>
      <c r="F860" s="221"/>
    </row>
    <row r="861" ht="14.25" spans="1:6">
      <c r="A861" s="221" t="s">
        <v>691</v>
      </c>
      <c r="B861" s="221"/>
      <c r="C861" s="221">
        <v>0</v>
      </c>
      <c r="D861" s="221">
        <v>0</v>
      </c>
      <c r="E861" s="222">
        <f t="shared" si="143"/>
        <v>0</v>
      </c>
      <c r="F861" s="221"/>
    </row>
    <row r="862" ht="14.25" spans="1:6">
      <c r="A862" s="221" t="s">
        <v>692</v>
      </c>
      <c r="B862" s="221"/>
      <c r="C862" s="221">
        <v>0</v>
      </c>
      <c r="D862" s="221">
        <v>0</v>
      </c>
      <c r="E862" s="222">
        <f t="shared" si="143"/>
        <v>0</v>
      </c>
      <c r="F862" s="221"/>
    </row>
    <row r="863" ht="14.25" spans="1:6">
      <c r="A863" s="221" t="s">
        <v>693</v>
      </c>
      <c r="B863" s="221"/>
      <c r="C863" s="221">
        <v>0</v>
      </c>
      <c r="D863" s="221">
        <v>0</v>
      </c>
      <c r="E863" s="222">
        <f t="shared" si="143"/>
        <v>0</v>
      </c>
      <c r="F863" s="221"/>
    </row>
    <row r="864" ht="14.25" spans="1:6">
      <c r="A864" s="221" t="s">
        <v>694</v>
      </c>
      <c r="B864" s="221"/>
      <c r="C864" s="221">
        <v>0</v>
      </c>
      <c r="D864" s="221">
        <v>0</v>
      </c>
      <c r="E864" s="222">
        <f t="shared" si="143"/>
        <v>0</v>
      </c>
      <c r="F864" s="221"/>
    </row>
    <row r="865" ht="14.25" spans="1:6">
      <c r="A865" s="221" t="s">
        <v>695</v>
      </c>
      <c r="B865" s="221"/>
      <c r="C865" s="221">
        <v>1339</v>
      </c>
      <c r="D865" s="221">
        <v>1339</v>
      </c>
      <c r="E865" s="222">
        <f t="shared" si="143"/>
        <v>100</v>
      </c>
      <c r="F865" s="221"/>
    </row>
    <row r="866" ht="14.25" spans="1:6">
      <c r="A866" s="221" t="s">
        <v>696</v>
      </c>
      <c r="B866" s="221"/>
      <c r="C866" s="221">
        <f t="shared" ref="C866:D866" si="147">C867</f>
        <v>2337</v>
      </c>
      <c r="D866" s="221">
        <f t="shared" si="147"/>
        <v>2337</v>
      </c>
      <c r="E866" s="222">
        <f t="shared" si="143"/>
        <v>100</v>
      </c>
      <c r="F866" s="221"/>
    </row>
    <row r="867" ht="14.25" spans="1:6">
      <c r="A867" s="221" t="s">
        <v>697</v>
      </c>
      <c r="B867" s="221"/>
      <c r="C867" s="221">
        <v>2337</v>
      </c>
      <c r="D867" s="221">
        <v>2337</v>
      </c>
      <c r="E867" s="222">
        <f t="shared" si="143"/>
        <v>100</v>
      </c>
      <c r="F867" s="221"/>
    </row>
    <row r="868" ht="14.25" spans="1:6">
      <c r="A868" s="221" t="s">
        <v>698</v>
      </c>
      <c r="B868" s="221"/>
      <c r="C868" s="221">
        <f t="shared" ref="C868:D868" si="148">SUM(C869:C870)</f>
        <v>8589</v>
      </c>
      <c r="D868" s="221">
        <f t="shared" si="148"/>
        <v>8589</v>
      </c>
      <c r="E868" s="222">
        <f t="shared" si="143"/>
        <v>100</v>
      </c>
      <c r="F868" s="221"/>
    </row>
    <row r="869" ht="14.25" spans="1:6">
      <c r="A869" s="221" t="s">
        <v>699</v>
      </c>
      <c r="B869" s="221"/>
      <c r="C869" s="221">
        <v>8570</v>
      </c>
      <c r="D869" s="221">
        <v>8570</v>
      </c>
      <c r="E869" s="222">
        <f t="shared" si="143"/>
        <v>100</v>
      </c>
      <c r="F869" s="221"/>
    </row>
    <row r="870" ht="14.25" spans="1:6">
      <c r="A870" s="221" t="s">
        <v>700</v>
      </c>
      <c r="B870" s="221"/>
      <c r="C870" s="221">
        <v>19</v>
      </c>
      <c r="D870" s="221">
        <v>19</v>
      </c>
      <c r="E870" s="222">
        <f t="shared" si="143"/>
        <v>100</v>
      </c>
      <c r="F870" s="221"/>
    </row>
    <row r="871" ht="14.25" spans="1:6">
      <c r="A871" s="221" t="s">
        <v>701</v>
      </c>
      <c r="B871" s="221"/>
      <c r="C871" s="221">
        <f t="shared" ref="C871:D871" si="149">C872</f>
        <v>1970</v>
      </c>
      <c r="D871" s="221">
        <f t="shared" si="149"/>
        <v>1970</v>
      </c>
      <c r="E871" s="222">
        <f t="shared" si="143"/>
        <v>100</v>
      </c>
      <c r="F871" s="221"/>
    </row>
    <row r="872" ht="14.25" spans="1:6">
      <c r="A872" s="221" t="s">
        <v>702</v>
      </c>
      <c r="B872" s="221"/>
      <c r="C872" s="221">
        <v>1970</v>
      </c>
      <c r="D872" s="221">
        <v>1970</v>
      </c>
      <c r="E872" s="222">
        <f t="shared" si="143"/>
        <v>100</v>
      </c>
      <c r="F872" s="221"/>
    </row>
    <row r="873" ht="14.25" spans="1:6">
      <c r="A873" s="221" t="s">
        <v>703</v>
      </c>
      <c r="B873" s="221"/>
      <c r="C873" s="221">
        <f t="shared" ref="C873:D873" si="150">C874</f>
        <v>259</v>
      </c>
      <c r="D873" s="221">
        <f t="shared" si="150"/>
        <v>259</v>
      </c>
      <c r="E873" s="222">
        <f t="shared" si="143"/>
        <v>100</v>
      </c>
      <c r="F873" s="221"/>
    </row>
    <row r="874" ht="14.25" spans="1:6">
      <c r="A874" s="221" t="s">
        <v>704</v>
      </c>
      <c r="B874" s="221"/>
      <c r="C874" s="221">
        <v>259</v>
      </c>
      <c r="D874" s="221">
        <v>259</v>
      </c>
      <c r="E874" s="222">
        <f t="shared" si="143"/>
        <v>100</v>
      </c>
      <c r="F874" s="221"/>
    </row>
    <row r="875" ht="14.25" spans="1:6">
      <c r="A875" s="221" t="s">
        <v>705</v>
      </c>
      <c r="B875" s="221"/>
      <c r="C875" s="221">
        <f t="shared" ref="C875:D875" si="151">C876</f>
        <v>1533</v>
      </c>
      <c r="D875" s="221">
        <f t="shared" si="151"/>
        <v>1533</v>
      </c>
      <c r="E875" s="222">
        <f t="shared" si="143"/>
        <v>100</v>
      </c>
      <c r="F875" s="221"/>
    </row>
    <row r="876" ht="14.25" spans="1:6">
      <c r="A876" s="221" t="s">
        <v>706</v>
      </c>
      <c r="B876" s="221"/>
      <c r="C876" s="221">
        <v>1533</v>
      </c>
      <c r="D876" s="221">
        <v>1533</v>
      </c>
      <c r="E876" s="222">
        <f t="shared" si="143"/>
        <v>100</v>
      </c>
      <c r="F876" s="221"/>
    </row>
    <row r="877" ht="14.25" spans="1:6">
      <c r="A877" s="221" t="s">
        <v>707</v>
      </c>
      <c r="B877" s="221"/>
      <c r="C877" s="221">
        <f t="shared" ref="C877:D877" si="152">SUM(C878,C904,C932,C960,C971,C982,C988,C995,C1002,C1006)</f>
        <v>97791</v>
      </c>
      <c r="D877" s="221">
        <f t="shared" si="152"/>
        <v>97791</v>
      </c>
      <c r="E877" s="222">
        <f t="shared" si="143"/>
        <v>100</v>
      </c>
      <c r="F877" s="221"/>
    </row>
    <row r="878" ht="14.25" spans="1:6">
      <c r="A878" s="221" t="s">
        <v>708</v>
      </c>
      <c r="B878" s="221"/>
      <c r="C878" s="221">
        <f t="shared" ref="C878:D878" si="153">SUM(C879:C903)</f>
        <v>31526</v>
      </c>
      <c r="D878" s="221">
        <f t="shared" si="153"/>
        <v>31526</v>
      </c>
      <c r="E878" s="222">
        <f t="shared" si="143"/>
        <v>100</v>
      </c>
      <c r="F878" s="221"/>
    </row>
    <row r="879" ht="14.25" spans="1:6">
      <c r="A879" s="221" t="s">
        <v>42</v>
      </c>
      <c r="B879" s="221"/>
      <c r="C879" s="221">
        <v>1954</v>
      </c>
      <c r="D879" s="221">
        <v>1954</v>
      </c>
      <c r="E879" s="222">
        <f t="shared" si="143"/>
        <v>100</v>
      </c>
      <c r="F879" s="221"/>
    </row>
    <row r="880" ht="14.25" spans="1:6">
      <c r="A880" s="221" t="s">
        <v>43</v>
      </c>
      <c r="B880" s="221"/>
      <c r="C880" s="221">
        <v>400</v>
      </c>
      <c r="D880" s="221">
        <v>400</v>
      </c>
      <c r="E880" s="222">
        <f t="shared" si="143"/>
        <v>100</v>
      </c>
      <c r="F880" s="221"/>
    </row>
    <row r="881" ht="14.25" spans="1:6">
      <c r="A881" s="221" t="s">
        <v>44</v>
      </c>
      <c r="B881" s="221"/>
      <c r="C881" s="221">
        <v>0</v>
      </c>
      <c r="D881" s="221">
        <v>0</v>
      </c>
      <c r="E881" s="222">
        <f t="shared" si="143"/>
        <v>0</v>
      </c>
      <c r="F881" s="221"/>
    </row>
    <row r="882" ht="14.25" spans="1:6">
      <c r="A882" s="221" t="s">
        <v>51</v>
      </c>
      <c r="B882" s="221"/>
      <c r="C882" s="221">
        <v>8607</v>
      </c>
      <c r="D882" s="221">
        <v>8607</v>
      </c>
      <c r="E882" s="222">
        <f t="shared" si="143"/>
        <v>100</v>
      </c>
      <c r="F882" s="221"/>
    </row>
    <row r="883" ht="14.25" spans="1:6">
      <c r="A883" s="221" t="s">
        <v>709</v>
      </c>
      <c r="B883" s="221"/>
      <c r="C883" s="221">
        <v>0</v>
      </c>
      <c r="D883" s="221">
        <v>0</v>
      </c>
      <c r="E883" s="222">
        <f t="shared" si="143"/>
        <v>0</v>
      </c>
      <c r="F883" s="221"/>
    </row>
    <row r="884" ht="14.25" spans="1:6">
      <c r="A884" s="221" t="s">
        <v>710</v>
      </c>
      <c r="B884" s="221"/>
      <c r="C884" s="221">
        <v>1961</v>
      </c>
      <c r="D884" s="221">
        <v>1961</v>
      </c>
      <c r="E884" s="222">
        <f t="shared" si="143"/>
        <v>100</v>
      </c>
      <c r="F884" s="221"/>
    </row>
    <row r="885" ht="14.25" spans="1:6">
      <c r="A885" s="221" t="s">
        <v>711</v>
      </c>
      <c r="B885" s="221"/>
      <c r="C885" s="221">
        <v>666</v>
      </c>
      <c r="D885" s="221">
        <v>666</v>
      </c>
      <c r="E885" s="222">
        <f t="shared" si="143"/>
        <v>100</v>
      </c>
      <c r="F885" s="221"/>
    </row>
    <row r="886" ht="14.25" spans="1:6">
      <c r="A886" s="221" t="s">
        <v>712</v>
      </c>
      <c r="B886" s="221"/>
      <c r="C886" s="221">
        <v>10</v>
      </c>
      <c r="D886" s="221">
        <v>10</v>
      </c>
      <c r="E886" s="222">
        <f t="shared" si="143"/>
        <v>100</v>
      </c>
      <c r="F886" s="221"/>
    </row>
    <row r="887" ht="14.25" spans="1:6">
      <c r="A887" s="221" t="s">
        <v>713</v>
      </c>
      <c r="B887" s="221"/>
      <c r="C887" s="221">
        <v>38</v>
      </c>
      <c r="D887" s="221">
        <v>38</v>
      </c>
      <c r="E887" s="222">
        <f t="shared" si="143"/>
        <v>100</v>
      </c>
      <c r="F887" s="221"/>
    </row>
    <row r="888" ht="14.25" spans="1:6">
      <c r="A888" s="221" t="s">
        <v>714</v>
      </c>
      <c r="B888" s="221"/>
      <c r="C888" s="221">
        <v>19</v>
      </c>
      <c r="D888" s="221">
        <v>19</v>
      </c>
      <c r="E888" s="222">
        <f t="shared" si="143"/>
        <v>100</v>
      </c>
      <c r="F888" s="221"/>
    </row>
    <row r="889" ht="14.25" spans="1:6">
      <c r="A889" s="221" t="s">
        <v>715</v>
      </c>
      <c r="B889" s="221"/>
      <c r="C889" s="221">
        <v>0</v>
      </c>
      <c r="D889" s="221">
        <v>0</v>
      </c>
      <c r="E889" s="222">
        <f t="shared" si="143"/>
        <v>0</v>
      </c>
      <c r="F889" s="221"/>
    </row>
    <row r="890" ht="14.25" spans="1:6">
      <c r="A890" s="221" t="s">
        <v>716</v>
      </c>
      <c r="B890" s="221"/>
      <c r="C890" s="221">
        <v>0</v>
      </c>
      <c r="D890" s="221">
        <v>0</v>
      </c>
      <c r="E890" s="222">
        <f t="shared" si="143"/>
        <v>0</v>
      </c>
      <c r="F890" s="221"/>
    </row>
    <row r="891" ht="14.25" spans="1:6">
      <c r="A891" s="221" t="s">
        <v>717</v>
      </c>
      <c r="B891" s="221"/>
      <c r="C891" s="221">
        <v>100</v>
      </c>
      <c r="D891" s="221">
        <v>100</v>
      </c>
      <c r="E891" s="222">
        <f t="shared" si="143"/>
        <v>100</v>
      </c>
      <c r="F891" s="221"/>
    </row>
    <row r="892" ht="14.25" spans="1:6">
      <c r="A892" s="221" t="s">
        <v>718</v>
      </c>
      <c r="B892" s="221"/>
      <c r="C892" s="221">
        <v>0</v>
      </c>
      <c r="D892" s="221">
        <v>0</v>
      </c>
      <c r="E892" s="222">
        <f t="shared" si="143"/>
        <v>0</v>
      </c>
      <c r="F892" s="221"/>
    </row>
    <row r="893" ht="14.25" spans="1:6">
      <c r="A893" s="221" t="s">
        <v>719</v>
      </c>
      <c r="B893" s="221"/>
      <c r="C893" s="221">
        <v>0</v>
      </c>
      <c r="D893" s="221">
        <v>0</v>
      </c>
      <c r="E893" s="222">
        <f t="shared" si="143"/>
        <v>0</v>
      </c>
      <c r="F893" s="221"/>
    </row>
    <row r="894" ht="14.25" spans="1:6">
      <c r="A894" s="221" t="s">
        <v>720</v>
      </c>
      <c r="B894" s="221"/>
      <c r="C894" s="221">
        <v>9352</v>
      </c>
      <c r="D894" s="221">
        <v>9352</v>
      </c>
      <c r="E894" s="222">
        <f t="shared" si="143"/>
        <v>100</v>
      </c>
      <c r="F894" s="221"/>
    </row>
    <row r="895" ht="14.25" spans="1:6">
      <c r="A895" s="221" t="s">
        <v>721</v>
      </c>
      <c r="B895" s="221"/>
      <c r="C895" s="221">
        <v>371</v>
      </c>
      <c r="D895" s="221">
        <v>371</v>
      </c>
      <c r="E895" s="222">
        <f t="shared" si="143"/>
        <v>100</v>
      </c>
      <c r="F895" s="221"/>
    </row>
    <row r="896" ht="14.25" spans="1:6">
      <c r="A896" s="221" t="s">
        <v>722</v>
      </c>
      <c r="B896" s="221"/>
      <c r="C896" s="221">
        <v>115</v>
      </c>
      <c r="D896" s="221">
        <v>115</v>
      </c>
      <c r="E896" s="222">
        <f t="shared" si="143"/>
        <v>100</v>
      </c>
      <c r="F896" s="221"/>
    </row>
    <row r="897" ht="14.25" spans="1:6">
      <c r="A897" s="221" t="s">
        <v>723</v>
      </c>
      <c r="B897" s="221"/>
      <c r="C897" s="221">
        <v>38</v>
      </c>
      <c r="D897" s="221">
        <v>38</v>
      </c>
      <c r="E897" s="222">
        <f t="shared" si="143"/>
        <v>100</v>
      </c>
      <c r="F897" s="221"/>
    </row>
    <row r="898" ht="14.25" spans="1:6">
      <c r="A898" s="221" t="s">
        <v>724</v>
      </c>
      <c r="B898" s="221"/>
      <c r="C898" s="221">
        <v>0</v>
      </c>
      <c r="D898" s="221">
        <v>0</v>
      </c>
      <c r="E898" s="222">
        <f t="shared" si="143"/>
        <v>0</v>
      </c>
      <c r="F898" s="221"/>
    </row>
    <row r="899" ht="14.25" spans="1:6">
      <c r="A899" s="221" t="s">
        <v>725</v>
      </c>
      <c r="B899" s="221"/>
      <c r="C899" s="221">
        <v>55</v>
      </c>
      <c r="D899" s="221">
        <v>55</v>
      </c>
      <c r="E899" s="222">
        <f t="shared" si="143"/>
        <v>100</v>
      </c>
      <c r="F899" s="221"/>
    </row>
    <row r="900" ht="14.25" spans="1:6">
      <c r="A900" s="221" t="s">
        <v>726</v>
      </c>
      <c r="B900" s="221"/>
      <c r="C900" s="221">
        <v>930</v>
      </c>
      <c r="D900" s="221">
        <v>930</v>
      </c>
      <c r="E900" s="222">
        <f t="shared" si="143"/>
        <v>100</v>
      </c>
      <c r="F900" s="221"/>
    </row>
    <row r="901" ht="14.25" spans="1:6">
      <c r="A901" s="221" t="s">
        <v>727</v>
      </c>
      <c r="B901" s="221"/>
      <c r="C901" s="221">
        <v>0</v>
      </c>
      <c r="D901" s="221">
        <v>0</v>
      </c>
      <c r="E901" s="222">
        <f t="shared" si="143"/>
        <v>0</v>
      </c>
      <c r="F901" s="221"/>
    </row>
    <row r="902" ht="14.25" spans="1:6">
      <c r="A902" s="221" t="s">
        <v>728</v>
      </c>
      <c r="B902" s="221"/>
      <c r="C902" s="221">
        <v>445</v>
      </c>
      <c r="D902" s="221">
        <v>445</v>
      </c>
      <c r="E902" s="222">
        <f t="shared" si="143"/>
        <v>100</v>
      </c>
      <c r="F902" s="221"/>
    </row>
    <row r="903" ht="14.25" spans="1:6">
      <c r="A903" s="221" t="s">
        <v>729</v>
      </c>
      <c r="B903" s="221"/>
      <c r="C903" s="221">
        <v>6465</v>
      </c>
      <c r="D903" s="221">
        <v>6465</v>
      </c>
      <c r="E903" s="222">
        <f t="shared" ref="E903:E966" si="154">IF(D903=0,0,100)</f>
        <v>100</v>
      </c>
      <c r="F903" s="221"/>
    </row>
    <row r="904" ht="14.25" spans="1:6">
      <c r="A904" s="221" t="s">
        <v>730</v>
      </c>
      <c r="B904" s="221"/>
      <c r="C904" s="221">
        <f t="shared" ref="C904:D904" si="155">SUM(C905:C931)</f>
        <v>8134</v>
      </c>
      <c r="D904" s="221">
        <f t="shared" si="155"/>
        <v>8134</v>
      </c>
      <c r="E904" s="222">
        <f t="shared" si="154"/>
        <v>100</v>
      </c>
      <c r="F904" s="221"/>
    </row>
    <row r="905" ht="14.25" spans="1:6">
      <c r="A905" s="221" t="s">
        <v>42</v>
      </c>
      <c r="B905" s="221"/>
      <c r="C905" s="221">
        <v>895</v>
      </c>
      <c r="D905" s="221">
        <v>895</v>
      </c>
      <c r="E905" s="222">
        <f t="shared" si="154"/>
        <v>100</v>
      </c>
      <c r="F905" s="221"/>
    </row>
    <row r="906" ht="14.25" spans="1:6">
      <c r="A906" s="221" t="s">
        <v>43</v>
      </c>
      <c r="B906" s="221"/>
      <c r="C906" s="221">
        <v>235</v>
      </c>
      <c r="D906" s="221">
        <v>235</v>
      </c>
      <c r="E906" s="222">
        <f t="shared" si="154"/>
        <v>100</v>
      </c>
      <c r="F906" s="221"/>
    </row>
    <row r="907" ht="14.25" spans="1:6">
      <c r="A907" s="221" t="s">
        <v>44</v>
      </c>
      <c r="B907" s="221"/>
      <c r="C907" s="221">
        <v>0</v>
      </c>
      <c r="D907" s="221">
        <v>0</v>
      </c>
      <c r="E907" s="222">
        <f t="shared" si="154"/>
        <v>0</v>
      </c>
      <c r="F907" s="221"/>
    </row>
    <row r="908" ht="14.25" spans="1:6">
      <c r="A908" s="221" t="s">
        <v>731</v>
      </c>
      <c r="B908" s="221"/>
      <c r="C908" s="221">
        <v>4122</v>
      </c>
      <c r="D908" s="221">
        <v>4122</v>
      </c>
      <c r="E908" s="222">
        <f t="shared" si="154"/>
        <v>100</v>
      </c>
      <c r="F908" s="221"/>
    </row>
    <row r="909" ht="14.25" spans="1:6">
      <c r="A909" s="221" t="s">
        <v>732</v>
      </c>
      <c r="B909" s="221"/>
      <c r="C909" s="221">
        <v>635</v>
      </c>
      <c r="D909" s="221">
        <v>635</v>
      </c>
      <c r="E909" s="222">
        <f t="shared" si="154"/>
        <v>100</v>
      </c>
      <c r="F909" s="221"/>
    </row>
    <row r="910" ht="14.25" spans="1:6">
      <c r="A910" s="221" t="s">
        <v>733</v>
      </c>
      <c r="B910" s="221"/>
      <c r="C910" s="221">
        <v>0</v>
      </c>
      <c r="D910" s="221">
        <v>0</v>
      </c>
      <c r="E910" s="222">
        <f t="shared" si="154"/>
        <v>0</v>
      </c>
      <c r="F910" s="221"/>
    </row>
    <row r="911" ht="14.25" spans="1:6">
      <c r="A911" s="221" t="s">
        <v>734</v>
      </c>
      <c r="B911" s="221"/>
      <c r="C911" s="221">
        <v>193</v>
      </c>
      <c r="D911" s="221">
        <v>193</v>
      </c>
      <c r="E911" s="222">
        <f t="shared" si="154"/>
        <v>100</v>
      </c>
      <c r="F911" s="221"/>
    </row>
    <row r="912" ht="14.25" spans="1:6">
      <c r="A912" s="221" t="s">
        <v>735</v>
      </c>
      <c r="B912" s="221"/>
      <c r="C912" s="221">
        <v>0</v>
      </c>
      <c r="D912" s="221">
        <v>0</v>
      </c>
      <c r="E912" s="222">
        <f t="shared" si="154"/>
        <v>0</v>
      </c>
      <c r="F912" s="221"/>
    </row>
    <row r="913" ht="14.25" spans="1:6">
      <c r="A913" s="221" t="s">
        <v>736</v>
      </c>
      <c r="B913" s="221"/>
      <c r="C913" s="221">
        <v>528</v>
      </c>
      <c r="D913" s="221">
        <v>528</v>
      </c>
      <c r="E913" s="222">
        <f t="shared" si="154"/>
        <v>100</v>
      </c>
      <c r="F913" s="221"/>
    </row>
    <row r="914" ht="14.25" spans="1:6">
      <c r="A914" s="221" t="s">
        <v>737</v>
      </c>
      <c r="B914" s="221"/>
      <c r="C914" s="221">
        <v>0</v>
      </c>
      <c r="D914" s="221">
        <v>0</v>
      </c>
      <c r="E914" s="222">
        <f t="shared" si="154"/>
        <v>0</v>
      </c>
      <c r="F914" s="221"/>
    </row>
    <row r="915" ht="14.25" spans="1:6">
      <c r="A915" s="221" t="s">
        <v>738</v>
      </c>
      <c r="B915" s="221"/>
      <c r="C915" s="221">
        <v>25</v>
      </c>
      <c r="D915" s="221">
        <v>25</v>
      </c>
      <c r="E915" s="222">
        <f t="shared" si="154"/>
        <v>100</v>
      </c>
      <c r="F915" s="221"/>
    </row>
    <row r="916" ht="14.25" spans="1:6">
      <c r="A916" s="221" t="s">
        <v>739</v>
      </c>
      <c r="B916" s="221"/>
      <c r="C916" s="221">
        <v>0</v>
      </c>
      <c r="D916" s="221">
        <v>0</v>
      </c>
      <c r="E916" s="222">
        <f t="shared" si="154"/>
        <v>0</v>
      </c>
      <c r="F916" s="221"/>
    </row>
    <row r="917" ht="14.25" spans="1:6">
      <c r="A917" s="221" t="s">
        <v>740</v>
      </c>
      <c r="B917" s="221"/>
      <c r="C917" s="221">
        <v>15</v>
      </c>
      <c r="D917" s="221">
        <v>15</v>
      </c>
      <c r="E917" s="222">
        <f t="shared" si="154"/>
        <v>100</v>
      </c>
      <c r="F917" s="221"/>
    </row>
    <row r="918" ht="14.25" spans="1:6">
      <c r="A918" s="221" t="s">
        <v>741</v>
      </c>
      <c r="B918" s="221"/>
      <c r="C918" s="221">
        <v>0</v>
      </c>
      <c r="D918" s="221">
        <v>0</v>
      </c>
      <c r="E918" s="222">
        <f t="shared" si="154"/>
        <v>0</v>
      </c>
      <c r="F918" s="221"/>
    </row>
    <row r="919" ht="14.25" spans="1:6">
      <c r="A919" s="221" t="s">
        <v>742</v>
      </c>
      <c r="B919" s="221"/>
      <c r="C919" s="221">
        <v>0</v>
      </c>
      <c r="D919" s="221">
        <v>0</v>
      </c>
      <c r="E919" s="222">
        <f t="shared" si="154"/>
        <v>0</v>
      </c>
      <c r="F919" s="221"/>
    </row>
    <row r="920" ht="14.25" spans="1:6">
      <c r="A920" s="221" t="s">
        <v>743</v>
      </c>
      <c r="B920" s="221"/>
      <c r="C920" s="221">
        <v>0</v>
      </c>
      <c r="D920" s="221">
        <v>0</v>
      </c>
      <c r="E920" s="222">
        <f t="shared" si="154"/>
        <v>0</v>
      </c>
      <c r="F920" s="221"/>
    </row>
    <row r="921" ht="14.25" spans="1:6">
      <c r="A921" s="221" t="s">
        <v>744</v>
      </c>
      <c r="B921" s="221"/>
      <c r="C921" s="221">
        <v>0</v>
      </c>
      <c r="D921" s="221">
        <v>0</v>
      </c>
      <c r="E921" s="222">
        <f t="shared" si="154"/>
        <v>0</v>
      </c>
      <c r="F921" s="221"/>
    </row>
    <row r="922" ht="14.25" spans="1:6">
      <c r="A922" s="221" t="s">
        <v>745</v>
      </c>
      <c r="B922" s="221"/>
      <c r="C922" s="221">
        <v>0</v>
      </c>
      <c r="D922" s="221">
        <v>0</v>
      </c>
      <c r="E922" s="222">
        <f t="shared" si="154"/>
        <v>0</v>
      </c>
      <c r="F922" s="221"/>
    </row>
    <row r="923" ht="14.25" spans="1:6">
      <c r="A923" s="221" t="s">
        <v>746</v>
      </c>
      <c r="B923" s="221"/>
      <c r="C923" s="221">
        <v>330</v>
      </c>
      <c r="D923" s="221">
        <v>330</v>
      </c>
      <c r="E923" s="222">
        <f t="shared" si="154"/>
        <v>100</v>
      </c>
      <c r="F923" s="221"/>
    </row>
    <row r="924" ht="14.25" spans="1:6">
      <c r="A924" s="221" t="s">
        <v>747</v>
      </c>
      <c r="B924" s="221"/>
      <c r="C924" s="221">
        <v>0</v>
      </c>
      <c r="D924" s="221">
        <v>0</v>
      </c>
      <c r="E924" s="222">
        <f t="shared" si="154"/>
        <v>0</v>
      </c>
      <c r="F924" s="221"/>
    </row>
    <row r="925" ht="14.25" spans="1:6">
      <c r="A925" s="221" t="s">
        <v>748</v>
      </c>
      <c r="B925" s="221"/>
      <c r="C925" s="221">
        <v>0</v>
      </c>
      <c r="D925" s="221">
        <v>0</v>
      </c>
      <c r="E925" s="222">
        <f t="shared" si="154"/>
        <v>0</v>
      </c>
      <c r="F925" s="221"/>
    </row>
    <row r="926" ht="14.25" spans="1:6">
      <c r="A926" s="221" t="s">
        <v>749</v>
      </c>
      <c r="B926" s="221"/>
      <c r="C926" s="221">
        <v>0</v>
      </c>
      <c r="D926" s="221">
        <v>0</v>
      </c>
      <c r="E926" s="222">
        <f t="shared" si="154"/>
        <v>0</v>
      </c>
      <c r="F926" s="221"/>
    </row>
    <row r="927" ht="14.25" spans="1:6">
      <c r="A927" s="221" t="s">
        <v>750</v>
      </c>
      <c r="B927" s="221"/>
      <c r="C927" s="221">
        <v>0</v>
      </c>
      <c r="D927" s="221">
        <v>0</v>
      </c>
      <c r="E927" s="222">
        <f t="shared" si="154"/>
        <v>0</v>
      </c>
      <c r="F927" s="221"/>
    </row>
    <row r="928" ht="14.25" spans="1:6">
      <c r="A928" s="221" t="s">
        <v>751</v>
      </c>
      <c r="B928" s="221"/>
      <c r="C928" s="221">
        <v>0</v>
      </c>
      <c r="D928" s="221">
        <v>0</v>
      </c>
      <c r="E928" s="222">
        <f t="shared" si="154"/>
        <v>0</v>
      </c>
      <c r="F928" s="221"/>
    </row>
    <row r="929" ht="14.25" spans="1:6">
      <c r="A929" s="221" t="s">
        <v>752</v>
      </c>
      <c r="B929" s="221"/>
      <c r="C929" s="221">
        <v>0</v>
      </c>
      <c r="D929" s="221">
        <v>0</v>
      </c>
      <c r="E929" s="222">
        <f t="shared" si="154"/>
        <v>0</v>
      </c>
      <c r="F929" s="221"/>
    </row>
    <row r="930" ht="14.25" spans="1:6">
      <c r="A930" s="221" t="s">
        <v>753</v>
      </c>
      <c r="B930" s="221"/>
      <c r="C930" s="221">
        <v>140</v>
      </c>
      <c r="D930" s="221">
        <v>140</v>
      </c>
      <c r="E930" s="222">
        <f t="shared" si="154"/>
        <v>100</v>
      </c>
      <c r="F930" s="221"/>
    </row>
    <row r="931" ht="14.25" spans="1:6">
      <c r="A931" s="221" t="s">
        <v>754</v>
      </c>
      <c r="B931" s="221"/>
      <c r="C931" s="221">
        <v>1016</v>
      </c>
      <c r="D931" s="221">
        <v>1016</v>
      </c>
      <c r="E931" s="222">
        <f t="shared" si="154"/>
        <v>100</v>
      </c>
      <c r="F931" s="221"/>
    </row>
    <row r="932" ht="14.25" spans="1:6">
      <c r="A932" s="221" t="s">
        <v>755</v>
      </c>
      <c r="B932" s="221"/>
      <c r="C932" s="221">
        <f t="shared" ref="C932:D932" si="156">SUM(C933:C959)</f>
        <v>10544</v>
      </c>
      <c r="D932" s="221">
        <f t="shared" si="156"/>
        <v>10544</v>
      </c>
      <c r="E932" s="222">
        <f t="shared" si="154"/>
        <v>100</v>
      </c>
      <c r="F932" s="221"/>
    </row>
    <row r="933" ht="14.25" spans="1:6">
      <c r="A933" s="221" t="s">
        <v>42</v>
      </c>
      <c r="B933" s="221"/>
      <c r="C933" s="221">
        <v>564</v>
      </c>
      <c r="D933" s="221">
        <v>564</v>
      </c>
      <c r="E933" s="222">
        <f t="shared" si="154"/>
        <v>100</v>
      </c>
      <c r="F933" s="221"/>
    </row>
    <row r="934" ht="14.25" spans="1:6">
      <c r="A934" s="221" t="s">
        <v>43</v>
      </c>
      <c r="B934" s="221"/>
      <c r="C934" s="221">
        <v>205</v>
      </c>
      <c r="D934" s="221">
        <v>205</v>
      </c>
      <c r="E934" s="222">
        <f t="shared" si="154"/>
        <v>100</v>
      </c>
      <c r="F934" s="221"/>
    </row>
    <row r="935" ht="14.25" spans="1:6">
      <c r="A935" s="221" t="s">
        <v>44</v>
      </c>
      <c r="B935" s="221"/>
      <c r="C935" s="221">
        <v>0</v>
      </c>
      <c r="D935" s="221">
        <v>0</v>
      </c>
      <c r="E935" s="222">
        <f t="shared" si="154"/>
        <v>0</v>
      </c>
      <c r="F935" s="221"/>
    </row>
    <row r="936" ht="14.25" spans="1:6">
      <c r="A936" s="221" t="s">
        <v>756</v>
      </c>
      <c r="B936" s="221"/>
      <c r="C936" s="221">
        <v>2894</v>
      </c>
      <c r="D936" s="221">
        <v>2894</v>
      </c>
      <c r="E936" s="222">
        <f t="shared" si="154"/>
        <v>100</v>
      </c>
      <c r="F936" s="221"/>
    </row>
    <row r="937" ht="14.25" spans="1:6">
      <c r="A937" s="221" t="s">
        <v>757</v>
      </c>
      <c r="B937" s="221"/>
      <c r="C937" s="221">
        <v>400</v>
      </c>
      <c r="D937" s="221">
        <v>400</v>
      </c>
      <c r="E937" s="222">
        <f t="shared" si="154"/>
        <v>100</v>
      </c>
      <c r="F937" s="221"/>
    </row>
    <row r="938" ht="14.25" spans="1:6">
      <c r="A938" s="221" t="s">
        <v>758</v>
      </c>
      <c r="B938" s="221"/>
      <c r="C938" s="221">
        <v>0</v>
      </c>
      <c r="D938" s="221">
        <v>0</v>
      </c>
      <c r="E938" s="222">
        <f t="shared" si="154"/>
        <v>0</v>
      </c>
      <c r="F938" s="221"/>
    </row>
    <row r="939" ht="14.25" spans="1:6">
      <c r="A939" s="221" t="s">
        <v>759</v>
      </c>
      <c r="B939" s="221"/>
      <c r="C939" s="221">
        <v>0</v>
      </c>
      <c r="D939" s="221">
        <v>0</v>
      </c>
      <c r="E939" s="222">
        <f t="shared" si="154"/>
        <v>0</v>
      </c>
      <c r="F939" s="221"/>
    </row>
    <row r="940" ht="14.25" spans="1:6">
      <c r="A940" s="221" t="s">
        <v>760</v>
      </c>
      <c r="B940" s="221"/>
      <c r="C940" s="221">
        <v>0</v>
      </c>
      <c r="D940" s="221">
        <v>0</v>
      </c>
      <c r="E940" s="222">
        <f t="shared" si="154"/>
        <v>0</v>
      </c>
      <c r="F940" s="221"/>
    </row>
    <row r="941" ht="14.25" spans="1:6">
      <c r="A941" s="221" t="s">
        <v>761</v>
      </c>
      <c r="B941" s="221"/>
      <c r="C941" s="221">
        <v>0</v>
      </c>
      <c r="D941" s="221">
        <v>0</v>
      </c>
      <c r="E941" s="222">
        <f t="shared" si="154"/>
        <v>0</v>
      </c>
      <c r="F941" s="221"/>
    </row>
    <row r="942" ht="14.25" spans="1:6">
      <c r="A942" s="221" t="s">
        <v>762</v>
      </c>
      <c r="B942" s="221"/>
      <c r="C942" s="221">
        <v>208</v>
      </c>
      <c r="D942" s="221">
        <v>208</v>
      </c>
      <c r="E942" s="222">
        <f t="shared" si="154"/>
        <v>100</v>
      </c>
      <c r="F942" s="221"/>
    </row>
    <row r="943" ht="14.25" spans="1:6">
      <c r="A943" s="221" t="s">
        <v>763</v>
      </c>
      <c r="B943" s="221"/>
      <c r="C943" s="221">
        <v>0</v>
      </c>
      <c r="D943" s="221">
        <v>0</v>
      </c>
      <c r="E943" s="222">
        <f t="shared" si="154"/>
        <v>0</v>
      </c>
      <c r="F943" s="221"/>
    </row>
    <row r="944" ht="14.25" spans="1:6">
      <c r="A944" s="221" t="s">
        <v>764</v>
      </c>
      <c r="B944" s="221"/>
      <c r="C944" s="221">
        <v>0</v>
      </c>
      <c r="D944" s="221">
        <v>0</v>
      </c>
      <c r="E944" s="222">
        <f t="shared" si="154"/>
        <v>0</v>
      </c>
      <c r="F944" s="221"/>
    </row>
    <row r="945" ht="14.25" spans="1:6">
      <c r="A945" s="221" t="s">
        <v>765</v>
      </c>
      <c r="B945" s="221"/>
      <c r="C945" s="221">
        <v>0</v>
      </c>
      <c r="D945" s="221">
        <v>0</v>
      </c>
      <c r="E945" s="222">
        <f t="shared" si="154"/>
        <v>0</v>
      </c>
      <c r="F945" s="221"/>
    </row>
    <row r="946" ht="14.25" spans="1:6">
      <c r="A946" s="221" t="s">
        <v>766</v>
      </c>
      <c r="B946" s="221"/>
      <c r="C946" s="221">
        <v>378</v>
      </c>
      <c r="D946" s="221">
        <v>378</v>
      </c>
      <c r="E946" s="222">
        <f t="shared" si="154"/>
        <v>100</v>
      </c>
      <c r="F946" s="221"/>
    </row>
    <row r="947" ht="14.25" spans="1:6">
      <c r="A947" s="221" t="s">
        <v>767</v>
      </c>
      <c r="B947" s="221"/>
      <c r="C947" s="221">
        <v>100</v>
      </c>
      <c r="D947" s="221">
        <v>100</v>
      </c>
      <c r="E947" s="222">
        <f t="shared" si="154"/>
        <v>100</v>
      </c>
      <c r="F947" s="221"/>
    </row>
    <row r="948" ht="14.25" spans="1:6">
      <c r="A948" s="221" t="s">
        <v>768</v>
      </c>
      <c r="B948" s="221"/>
      <c r="C948" s="221">
        <v>4161</v>
      </c>
      <c r="D948" s="221">
        <v>4161</v>
      </c>
      <c r="E948" s="222">
        <f t="shared" si="154"/>
        <v>100</v>
      </c>
      <c r="F948" s="221"/>
    </row>
    <row r="949" ht="14.25" spans="1:6">
      <c r="A949" s="221" t="s">
        <v>769</v>
      </c>
      <c r="B949" s="221"/>
      <c r="C949" s="221">
        <v>0</v>
      </c>
      <c r="D949" s="221">
        <v>0</v>
      </c>
      <c r="E949" s="222">
        <f t="shared" si="154"/>
        <v>0</v>
      </c>
      <c r="F949" s="221"/>
    </row>
    <row r="950" ht="14.25" spans="1:6">
      <c r="A950" s="221" t="s">
        <v>770</v>
      </c>
      <c r="B950" s="221"/>
      <c r="C950" s="221">
        <v>0</v>
      </c>
      <c r="D950" s="221">
        <v>0</v>
      </c>
      <c r="E950" s="222">
        <f t="shared" si="154"/>
        <v>0</v>
      </c>
      <c r="F950" s="221"/>
    </row>
    <row r="951" ht="14.25" spans="1:6">
      <c r="A951" s="221" t="s">
        <v>771</v>
      </c>
      <c r="B951" s="221"/>
      <c r="C951" s="221">
        <v>0</v>
      </c>
      <c r="D951" s="221">
        <v>0</v>
      </c>
      <c r="E951" s="222">
        <f t="shared" si="154"/>
        <v>0</v>
      </c>
      <c r="F951" s="221"/>
    </row>
    <row r="952" ht="14.25" spans="1:6">
      <c r="A952" s="221" t="s">
        <v>772</v>
      </c>
      <c r="B952" s="221"/>
      <c r="C952" s="221">
        <v>457</v>
      </c>
      <c r="D952" s="221">
        <v>457</v>
      </c>
      <c r="E952" s="222">
        <f t="shared" si="154"/>
        <v>100</v>
      </c>
      <c r="F952" s="221"/>
    </row>
    <row r="953" ht="14.25" spans="1:6">
      <c r="A953" s="221" t="s">
        <v>773</v>
      </c>
      <c r="B953" s="221"/>
      <c r="C953" s="221">
        <v>0</v>
      </c>
      <c r="D953" s="221">
        <v>0</v>
      </c>
      <c r="E953" s="222">
        <f t="shared" si="154"/>
        <v>0</v>
      </c>
      <c r="F953" s="221"/>
    </row>
    <row r="954" ht="14.25" spans="1:6">
      <c r="A954" s="221" t="s">
        <v>774</v>
      </c>
      <c r="B954" s="221"/>
      <c r="C954" s="221">
        <v>193</v>
      </c>
      <c r="D954" s="221">
        <v>193</v>
      </c>
      <c r="E954" s="222">
        <f t="shared" si="154"/>
        <v>100</v>
      </c>
      <c r="F954" s="221"/>
    </row>
    <row r="955" ht="14.25" spans="1:6">
      <c r="A955" s="221" t="s">
        <v>775</v>
      </c>
      <c r="B955" s="221"/>
      <c r="C955" s="221">
        <v>0</v>
      </c>
      <c r="D955" s="221">
        <v>0</v>
      </c>
      <c r="E955" s="222">
        <f t="shared" si="154"/>
        <v>0</v>
      </c>
      <c r="F955" s="221"/>
    </row>
    <row r="956" ht="14.25" spans="1:6">
      <c r="A956" s="221" t="s">
        <v>747</v>
      </c>
      <c r="B956" s="221"/>
      <c r="C956" s="221">
        <v>0</v>
      </c>
      <c r="D956" s="221">
        <v>0</v>
      </c>
      <c r="E956" s="222">
        <f t="shared" si="154"/>
        <v>0</v>
      </c>
      <c r="F956" s="221"/>
    </row>
    <row r="957" ht="14.25" spans="1:6">
      <c r="A957" s="221" t="s">
        <v>776</v>
      </c>
      <c r="B957" s="221"/>
      <c r="C957" s="221">
        <v>0</v>
      </c>
      <c r="D957" s="221">
        <v>0</v>
      </c>
      <c r="E957" s="222">
        <f t="shared" si="154"/>
        <v>0</v>
      </c>
      <c r="F957" s="221"/>
    </row>
    <row r="958" ht="14.25" spans="1:6">
      <c r="A958" s="221" t="s">
        <v>777</v>
      </c>
      <c r="B958" s="221"/>
      <c r="C958" s="221">
        <v>536</v>
      </c>
      <c r="D958" s="221">
        <v>536</v>
      </c>
      <c r="E958" s="222">
        <f t="shared" si="154"/>
        <v>100</v>
      </c>
      <c r="F958" s="221"/>
    </row>
    <row r="959" ht="14.25" spans="1:6">
      <c r="A959" s="221" t="s">
        <v>778</v>
      </c>
      <c r="B959" s="221"/>
      <c r="C959" s="221">
        <v>448</v>
      </c>
      <c r="D959" s="221">
        <v>448</v>
      </c>
      <c r="E959" s="222">
        <f t="shared" si="154"/>
        <v>100</v>
      </c>
      <c r="F959" s="221"/>
    </row>
    <row r="960" ht="14.25" spans="1:6">
      <c r="A960" s="221" t="s">
        <v>779</v>
      </c>
      <c r="B960" s="221"/>
      <c r="C960" s="221">
        <f t="shared" ref="C960:D960" si="157">SUM(C961:C970)</f>
        <v>0</v>
      </c>
      <c r="D960" s="221">
        <f t="shared" si="157"/>
        <v>0</v>
      </c>
      <c r="E960" s="222">
        <f t="shared" si="154"/>
        <v>0</v>
      </c>
      <c r="F960" s="221"/>
    </row>
    <row r="961" ht="14.25" spans="1:6">
      <c r="A961" s="221" t="s">
        <v>42</v>
      </c>
      <c r="B961" s="221"/>
      <c r="C961" s="221">
        <v>0</v>
      </c>
      <c r="D961" s="221">
        <v>0</v>
      </c>
      <c r="E961" s="222">
        <f t="shared" si="154"/>
        <v>0</v>
      </c>
      <c r="F961" s="221"/>
    </row>
    <row r="962" ht="14.25" spans="1:6">
      <c r="A962" s="221" t="s">
        <v>43</v>
      </c>
      <c r="B962" s="221"/>
      <c r="C962" s="221">
        <v>0</v>
      </c>
      <c r="D962" s="221">
        <v>0</v>
      </c>
      <c r="E962" s="222">
        <f t="shared" si="154"/>
        <v>0</v>
      </c>
      <c r="F962" s="221"/>
    </row>
    <row r="963" ht="14.25" spans="1:6">
      <c r="A963" s="221" t="s">
        <v>44</v>
      </c>
      <c r="B963" s="221"/>
      <c r="C963" s="221">
        <v>0</v>
      </c>
      <c r="D963" s="221">
        <v>0</v>
      </c>
      <c r="E963" s="222">
        <f t="shared" si="154"/>
        <v>0</v>
      </c>
      <c r="F963" s="221"/>
    </row>
    <row r="964" ht="14.25" spans="1:6">
      <c r="A964" s="221" t="s">
        <v>780</v>
      </c>
      <c r="B964" s="221"/>
      <c r="C964" s="221">
        <v>0</v>
      </c>
      <c r="D964" s="221">
        <v>0</v>
      </c>
      <c r="E964" s="222">
        <f t="shared" si="154"/>
        <v>0</v>
      </c>
      <c r="F964" s="221"/>
    </row>
    <row r="965" ht="14.25" spans="1:6">
      <c r="A965" s="221" t="s">
        <v>781</v>
      </c>
      <c r="B965" s="221"/>
      <c r="C965" s="221">
        <v>0</v>
      </c>
      <c r="D965" s="221">
        <v>0</v>
      </c>
      <c r="E965" s="222">
        <f t="shared" si="154"/>
        <v>0</v>
      </c>
      <c r="F965" s="221"/>
    </row>
    <row r="966" ht="14.25" spans="1:6">
      <c r="A966" s="221" t="s">
        <v>782</v>
      </c>
      <c r="B966" s="221"/>
      <c r="C966" s="221">
        <v>0</v>
      </c>
      <c r="D966" s="221">
        <v>0</v>
      </c>
      <c r="E966" s="222">
        <f t="shared" si="154"/>
        <v>0</v>
      </c>
      <c r="F966" s="221"/>
    </row>
    <row r="967" ht="14.25" spans="1:6">
      <c r="A967" s="221" t="s">
        <v>783</v>
      </c>
      <c r="B967" s="221"/>
      <c r="C967" s="221">
        <v>0</v>
      </c>
      <c r="D967" s="221">
        <v>0</v>
      </c>
      <c r="E967" s="222">
        <f t="shared" ref="E967:E1030" si="158">IF(D967=0,0,100)</f>
        <v>0</v>
      </c>
      <c r="F967" s="221"/>
    </row>
    <row r="968" ht="14.25" spans="1:6">
      <c r="A968" s="221" t="s">
        <v>784</v>
      </c>
      <c r="B968" s="221"/>
      <c r="C968" s="221">
        <v>0</v>
      </c>
      <c r="D968" s="221">
        <v>0</v>
      </c>
      <c r="E968" s="222">
        <f t="shared" si="158"/>
        <v>0</v>
      </c>
      <c r="F968" s="221"/>
    </row>
    <row r="969" ht="14.25" spans="1:6">
      <c r="A969" s="221" t="s">
        <v>785</v>
      </c>
      <c r="B969" s="221"/>
      <c r="C969" s="221">
        <v>0</v>
      </c>
      <c r="D969" s="221">
        <v>0</v>
      </c>
      <c r="E969" s="222">
        <f t="shared" si="158"/>
        <v>0</v>
      </c>
      <c r="F969" s="221"/>
    </row>
    <row r="970" ht="14.25" spans="1:6">
      <c r="A970" s="221" t="s">
        <v>786</v>
      </c>
      <c r="B970" s="221"/>
      <c r="C970" s="221">
        <v>0</v>
      </c>
      <c r="D970" s="221">
        <v>0</v>
      </c>
      <c r="E970" s="222">
        <f t="shared" si="158"/>
        <v>0</v>
      </c>
      <c r="F970" s="221"/>
    </row>
    <row r="971" ht="14.25" spans="1:6">
      <c r="A971" s="221" t="s">
        <v>787</v>
      </c>
      <c r="B971" s="221"/>
      <c r="C971" s="221">
        <f t="shared" ref="C971:D971" si="159">SUM(C972:C981)</f>
        <v>18641</v>
      </c>
      <c r="D971" s="221">
        <f t="shared" si="159"/>
        <v>18641</v>
      </c>
      <c r="E971" s="222">
        <f t="shared" si="158"/>
        <v>100</v>
      </c>
      <c r="F971" s="221"/>
    </row>
    <row r="972" ht="14.25" spans="1:6">
      <c r="A972" s="221" t="s">
        <v>42</v>
      </c>
      <c r="B972" s="221"/>
      <c r="C972" s="221">
        <v>199</v>
      </c>
      <c r="D972" s="221">
        <v>199</v>
      </c>
      <c r="E972" s="222">
        <f t="shared" si="158"/>
        <v>100</v>
      </c>
      <c r="F972" s="221"/>
    </row>
    <row r="973" ht="14.25" spans="1:6">
      <c r="A973" s="221" t="s">
        <v>43</v>
      </c>
      <c r="B973" s="221"/>
      <c r="C973" s="221">
        <v>214</v>
      </c>
      <c r="D973" s="221">
        <v>214</v>
      </c>
      <c r="E973" s="222">
        <f t="shared" si="158"/>
        <v>100</v>
      </c>
      <c r="F973" s="221"/>
    </row>
    <row r="974" ht="14.25" spans="1:6">
      <c r="A974" s="221" t="s">
        <v>44</v>
      </c>
      <c r="B974" s="221"/>
      <c r="C974" s="221">
        <v>0</v>
      </c>
      <c r="D974" s="221">
        <v>0</v>
      </c>
      <c r="E974" s="222">
        <f t="shared" si="158"/>
        <v>0</v>
      </c>
      <c r="F974" s="221"/>
    </row>
    <row r="975" ht="14.25" spans="1:6">
      <c r="A975" s="221" t="s">
        <v>788</v>
      </c>
      <c r="B975" s="221"/>
      <c r="C975" s="221">
        <v>1160</v>
      </c>
      <c r="D975" s="221">
        <v>1160</v>
      </c>
      <c r="E975" s="222">
        <f t="shared" si="158"/>
        <v>100</v>
      </c>
      <c r="F975" s="221"/>
    </row>
    <row r="976" ht="14.25" spans="1:6">
      <c r="A976" s="221" t="s">
        <v>789</v>
      </c>
      <c r="B976" s="221"/>
      <c r="C976" s="221">
        <v>1460</v>
      </c>
      <c r="D976" s="221">
        <v>1460</v>
      </c>
      <c r="E976" s="222">
        <f t="shared" si="158"/>
        <v>100</v>
      </c>
      <c r="F976" s="221"/>
    </row>
    <row r="977" ht="14.25" spans="1:6">
      <c r="A977" s="221" t="s">
        <v>790</v>
      </c>
      <c r="B977" s="221"/>
      <c r="C977" s="221">
        <v>0</v>
      </c>
      <c r="D977" s="221">
        <v>0</v>
      </c>
      <c r="E977" s="222">
        <f t="shared" si="158"/>
        <v>0</v>
      </c>
      <c r="F977" s="221"/>
    </row>
    <row r="978" ht="14.25" spans="1:6">
      <c r="A978" s="221" t="s">
        <v>791</v>
      </c>
      <c r="B978" s="221"/>
      <c r="C978" s="221">
        <v>0</v>
      </c>
      <c r="D978" s="221">
        <v>0</v>
      </c>
      <c r="E978" s="222">
        <f t="shared" si="158"/>
        <v>0</v>
      </c>
      <c r="F978" s="221"/>
    </row>
    <row r="979" ht="14.25" spans="1:6">
      <c r="A979" s="221" t="s">
        <v>792</v>
      </c>
      <c r="B979" s="221"/>
      <c r="C979" s="221">
        <v>0</v>
      </c>
      <c r="D979" s="221">
        <v>0</v>
      </c>
      <c r="E979" s="222">
        <f t="shared" si="158"/>
        <v>0</v>
      </c>
      <c r="F979" s="221"/>
    </row>
    <row r="980" ht="14.25" spans="1:6">
      <c r="A980" s="221" t="s">
        <v>793</v>
      </c>
      <c r="B980" s="221"/>
      <c r="C980" s="221">
        <v>0</v>
      </c>
      <c r="D980" s="221">
        <v>0</v>
      </c>
      <c r="E980" s="222">
        <f t="shared" si="158"/>
        <v>0</v>
      </c>
      <c r="F980" s="221"/>
    </row>
    <row r="981" ht="14.25" spans="1:6">
      <c r="A981" s="221" t="s">
        <v>794</v>
      </c>
      <c r="B981" s="221"/>
      <c r="C981" s="221">
        <v>15608</v>
      </c>
      <c r="D981" s="221">
        <v>15608</v>
      </c>
      <c r="E981" s="222">
        <f t="shared" si="158"/>
        <v>100</v>
      </c>
      <c r="F981" s="221"/>
    </row>
    <row r="982" ht="14.25" spans="1:6">
      <c r="A982" s="221" t="s">
        <v>795</v>
      </c>
      <c r="B982" s="221"/>
      <c r="C982" s="221">
        <f t="shared" ref="C982:D982" si="160">SUM(C983:C987)</f>
        <v>4540</v>
      </c>
      <c r="D982" s="221">
        <f t="shared" si="160"/>
        <v>4540</v>
      </c>
      <c r="E982" s="222">
        <f t="shared" si="158"/>
        <v>100</v>
      </c>
      <c r="F982" s="221"/>
    </row>
    <row r="983" ht="14.25" spans="1:6">
      <c r="A983" s="221" t="s">
        <v>374</v>
      </c>
      <c r="B983" s="221"/>
      <c r="C983" s="221">
        <v>188</v>
      </c>
      <c r="D983" s="221">
        <v>188</v>
      </c>
      <c r="E983" s="222">
        <f t="shared" si="158"/>
        <v>100</v>
      </c>
      <c r="F983" s="221"/>
    </row>
    <row r="984" ht="14.25" spans="1:6">
      <c r="A984" s="221" t="s">
        <v>796</v>
      </c>
      <c r="B984" s="221"/>
      <c r="C984" s="221">
        <v>2003</v>
      </c>
      <c r="D984" s="221">
        <v>2003</v>
      </c>
      <c r="E984" s="222">
        <f t="shared" si="158"/>
        <v>100</v>
      </c>
      <c r="F984" s="221"/>
    </row>
    <row r="985" ht="14.25" spans="1:6">
      <c r="A985" s="221" t="s">
        <v>797</v>
      </c>
      <c r="B985" s="221"/>
      <c r="C985" s="221">
        <v>1385</v>
      </c>
      <c r="D985" s="221">
        <v>1385</v>
      </c>
      <c r="E985" s="222">
        <f t="shared" si="158"/>
        <v>100</v>
      </c>
      <c r="F985" s="221"/>
    </row>
    <row r="986" ht="14.25" spans="1:6">
      <c r="A986" s="221" t="s">
        <v>798</v>
      </c>
      <c r="B986" s="221"/>
      <c r="C986" s="221">
        <v>0</v>
      </c>
      <c r="D986" s="221">
        <v>0</v>
      </c>
      <c r="E986" s="222">
        <f t="shared" si="158"/>
        <v>0</v>
      </c>
      <c r="F986" s="221"/>
    </row>
    <row r="987" ht="14.25" spans="1:6">
      <c r="A987" s="221" t="s">
        <v>799</v>
      </c>
      <c r="B987" s="221"/>
      <c r="C987" s="221">
        <v>964</v>
      </c>
      <c r="D987" s="221">
        <v>964</v>
      </c>
      <c r="E987" s="222">
        <f t="shared" si="158"/>
        <v>100</v>
      </c>
      <c r="F987" s="221"/>
    </row>
    <row r="988" ht="14.25" spans="1:6">
      <c r="A988" s="221" t="s">
        <v>800</v>
      </c>
      <c r="B988" s="221"/>
      <c r="C988" s="221">
        <f t="shared" ref="C988:D988" si="161">SUM(C989:C994)</f>
        <v>17840</v>
      </c>
      <c r="D988" s="221">
        <f t="shared" si="161"/>
        <v>17840</v>
      </c>
      <c r="E988" s="222">
        <f t="shared" si="158"/>
        <v>100</v>
      </c>
      <c r="F988" s="221"/>
    </row>
    <row r="989" ht="14.25" spans="1:6">
      <c r="A989" s="221" t="s">
        <v>801</v>
      </c>
      <c r="B989" s="221"/>
      <c r="C989" s="221">
        <v>4032</v>
      </c>
      <c r="D989" s="221">
        <v>4032</v>
      </c>
      <c r="E989" s="222">
        <f t="shared" si="158"/>
        <v>100</v>
      </c>
      <c r="F989" s="221"/>
    </row>
    <row r="990" ht="14.25" spans="1:6">
      <c r="A990" s="221" t="s">
        <v>802</v>
      </c>
      <c r="B990" s="221"/>
      <c r="C990" s="221">
        <v>0</v>
      </c>
      <c r="D990" s="221">
        <v>0</v>
      </c>
      <c r="E990" s="222">
        <f t="shared" si="158"/>
        <v>0</v>
      </c>
      <c r="F990" s="221"/>
    </row>
    <row r="991" ht="14.25" spans="1:6">
      <c r="A991" s="221" t="s">
        <v>803</v>
      </c>
      <c r="B991" s="221"/>
      <c r="C991" s="221">
        <v>13808</v>
      </c>
      <c r="D991" s="221">
        <v>13808</v>
      </c>
      <c r="E991" s="222">
        <f t="shared" si="158"/>
        <v>100</v>
      </c>
      <c r="F991" s="221"/>
    </row>
    <row r="992" ht="14.25" spans="1:6">
      <c r="A992" s="221" t="s">
        <v>804</v>
      </c>
      <c r="B992" s="221"/>
      <c r="C992" s="221">
        <v>0</v>
      </c>
      <c r="D992" s="221">
        <v>0</v>
      </c>
      <c r="E992" s="222">
        <f t="shared" si="158"/>
        <v>0</v>
      </c>
      <c r="F992" s="221"/>
    </row>
    <row r="993" ht="14.25" spans="1:6">
      <c r="A993" s="221" t="s">
        <v>805</v>
      </c>
      <c r="B993" s="221"/>
      <c r="C993" s="221">
        <v>0</v>
      </c>
      <c r="D993" s="221">
        <v>0</v>
      </c>
      <c r="E993" s="222">
        <f t="shared" si="158"/>
        <v>0</v>
      </c>
      <c r="F993" s="221"/>
    </row>
    <row r="994" ht="14.25" spans="1:6">
      <c r="A994" s="221" t="s">
        <v>806</v>
      </c>
      <c r="B994" s="221"/>
      <c r="C994" s="221">
        <v>0</v>
      </c>
      <c r="D994" s="221">
        <v>0</v>
      </c>
      <c r="E994" s="222">
        <f t="shared" si="158"/>
        <v>0</v>
      </c>
      <c r="F994" s="221"/>
    </row>
    <row r="995" ht="14.25" spans="1:6">
      <c r="A995" s="221" t="s">
        <v>807</v>
      </c>
      <c r="B995" s="221"/>
      <c r="C995" s="221">
        <f t="shared" ref="C995:D995" si="162">SUM(C996:C1001)</f>
        <v>2734</v>
      </c>
      <c r="D995" s="221">
        <f t="shared" si="162"/>
        <v>2734</v>
      </c>
      <c r="E995" s="222">
        <f t="shared" si="158"/>
        <v>100</v>
      </c>
      <c r="F995" s="221"/>
    </row>
    <row r="996" ht="14.25" spans="1:6">
      <c r="A996" s="221" t="s">
        <v>808</v>
      </c>
      <c r="B996" s="221"/>
      <c r="C996" s="221">
        <v>0</v>
      </c>
      <c r="D996" s="221">
        <v>0</v>
      </c>
      <c r="E996" s="222">
        <f t="shared" si="158"/>
        <v>0</v>
      </c>
      <c r="F996" s="221"/>
    </row>
    <row r="997" ht="14.25" spans="1:6">
      <c r="A997" s="221" t="s">
        <v>809</v>
      </c>
      <c r="B997" s="221"/>
      <c r="C997" s="221">
        <v>0</v>
      </c>
      <c r="D997" s="221">
        <v>0</v>
      </c>
      <c r="E997" s="222">
        <f t="shared" si="158"/>
        <v>0</v>
      </c>
      <c r="F997" s="221"/>
    </row>
    <row r="998" ht="14.25" spans="1:6">
      <c r="A998" s="221" t="s">
        <v>810</v>
      </c>
      <c r="B998" s="221"/>
      <c r="C998" s="221">
        <v>2172</v>
      </c>
      <c r="D998" s="221">
        <v>2172</v>
      </c>
      <c r="E998" s="222">
        <f t="shared" si="158"/>
        <v>100</v>
      </c>
      <c r="F998" s="221"/>
    </row>
    <row r="999" ht="14.25" spans="1:6">
      <c r="A999" s="221" t="s">
        <v>811</v>
      </c>
      <c r="B999" s="221"/>
      <c r="C999" s="221">
        <v>555</v>
      </c>
      <c r="D999" s="221">
        <v>555</v>
      </c>
      <c r="E999" s="222">
        <f t="shared" si="158"/>
        <v>100</v>
      </c>
      <c r="F999" s="221"/>
    </row>
    <row r="1000" ht="14.25" spans="1:6">
      <c r="A1000" s="221" t="s">
        <v>812</v>
      </c>
      <c r="B1000" s="221"/>
      <c r="C1000" s="221">
        <v>0</v>
      </c>
      <c r="D1000" s="221">
        <v>0</v>
      </c>
      <c r="E1000" s="222">
        <f t="shared" si="158"/>
        <v>0</v>
      </c>
      <c r="F1000" s="221"/>
    </row>
    <row r="1001" ht="14.25" spans="1:6">
      <c r="A1001" s="221" t="s">
        <v>813</v>
      </c>
      <c r="B1001" s="221"/>
      <c r="C1001" s="221">
        <v>7</v>
      </c>
      <c r="D1001" s="221">
        <v>7</v>
      </c>
      <c r="E1001" s="222">
        <f t="shared" si="158"/>
        <v>100</v>
      </c>
      <c r="F1001" s="221"/>
    </row>
    <row r="1002" ht="14.25" spans="1:6">
      <c r="A1002" s="221" t="s">
        <v>814</v>
      </c>
      <c r="B1002" s="221"/>
      <c r="C1002" s="221">
        <f t="shared" ref="C1002:D1002" si="163">SUM(C1003:C1005)</f>
        <v>0</v>
      </c>
      <c r="D1002" s="221">
        <f t="shared" si="163"/>
        <v>0</v>
      </c>
      <c r="E1002" s="222">
        <f t="shared" si="158"/>
        <v>0</v>
      </c>
      <c r="F1002" s="221"/>
    </row>
    <row r="1003" ht="14.25" spans="1:6">
      <c r="A1003" s="221" t="s">
        <v>815</v>
      </c>
      <c r="B1003" s="221"/>
      <c r="C1003" s="221">
        <v>0</v>
      </c>
      <c r="D1003" s="221">
        <v>0</v>
      </c>
      <c r="E1003" s="222">
        <f t="shared" si="158"/>
        <v>0</v>
      </c>
      <c r="F1003" s="221"/>
    </row>
    <row r="1004" ht="14.25" spans="1:6">
      <c r="A1004" s="221" t="s">
        <v>816</v>
      </c>
      <c r="B1004" s="221"/>
      <c r="C1004" s="221">
        <v>0</v>
      </c>
      <c r="D1004" s="221">
        <v>0</v>
      </c>
      <c r="E1004" s="222">
        <f t="shared" si="158"/>
        <v>0</v>
      </c>
      <c r="F1004" s="221"/>
    </row>
    <row r="1005" ht="14.25" spans="1:6">
      <c r="A1005" s="221" t="s">
        <v>817</v>
      </c>
      <c r="B1005" s="221"/>
      <c r="C1005" s="221">
        <v>0</v>
      </c>
      <c r="D1005" s="221">
        <v>0</v>
      </c>
      <c r="E1005" s="222">
        <f t="shared" si="158"/>
        <v>0</v>
      </c>
      <c r="F1005" s="221"/>
    </row>
    <row r="1006" ht="14.25" spans="1:6">
      <c r="A1006" s="221" t="s">
        <v>818</v>
      </c>
      <c r="B1006" s="221"/>
      <c r="C1006" s="221">
        <f t="shared" ref="C1006:D1006" si="164">C1007+C1008</f>
        <v>3832</v>
      </c>
      <c r="D1006" s="221">
        <f t="shared" si="164"/>
        <v>3832</v>
      </c>
      <c r="E1006" s="222">
        <f t="shared" si="158"/>
        <v>100</v>
      </c>
      <c r="F1006" s="221"/>
    </row>
    <row r="1007" ht="14.25" spans="1:6">
      <c r="A1007" s="221" t="s">
        <v>819</v>
      </c>
      <c r="B1007" s="221"/>
      <c r="C1007" s="221">
        <v>8</v>
      </c>
      <c r="D1007" s="221">
        <v>8</v>
      </c>
      <c r="E1007" s="222">
        <f t="shared" si="158"/>
        <v>100</v>
      </c>
      <c r="F1007" s="221"/>
    </row>
    <row r="1008" ht="14.25" spans="1:6">
      <c r="A1008" s="221" t="s">
        <v>820</v>
      </c>
      <c r="B1008" s="221"/>
      <c r="C1008" s="221">
        <v>3824</v>
      </c>
      <c r="D1008" s="221">
        <v>3824</v>
      </c>
      <c r="E1008" s="222">
        <f t="shared" si="158"/>
        <v>100</v>
      </c>
      <c r="F1008" s="221"/>
    </row>
    <row r="1009" ht="14.25" spans="1:6">
      <c r="A1009" s="221" t="s">
        <v>821</v>
      </c>
      <c r="B1009" s="221"/>
      <c r="C1009" s="221">
        <f t="shared" ref="C1009:D1009" si="165">SUM(C1010,C1040,C1050,C1060,C1065,C1072,C1077)</f>
        <v>16987</v>
      </c>
      <c r="D1009" s="221">
        <f t="shared" si="165"/>
        <v>16987</v>
      </c>
      <c r="E1009" s="222">
        <f t="shared" si="158"/>
        <v>100</v>
      </c>
      <c r="F1009" s="221"/>
    </row>
    <row r="1010" ht="14.25" spans="1:6">
      <c r="A1010" s="221" t="s">
        <v>822</v>
      </c>
      <c r="B1010" s="221"/>
      <c r="C1010" s="221">
        <f t="shared" ref="C1010:D1010" si="166">SUM(C1011:C1039)</f>
        <v>10469</v>
      </c>
      <c r="D1010" s="221">
        <f t="shared" si="166"/>
        <v>10469</v>
      </c>
      <c r="E1010" s="222">
        <f t="shared" si="158"/>
        <v>100</v>
      </c>
      <c r="F1010" s="221"/>
    </row>
    <row r="1011" ht="14.25" spans="1:6">
      <c r="A1011" s="221" t="s">
        <v>42</v>
      </c>
      <c r="B1011" s="221"/>
      <c r="C1011" s="221">
        <v>2339</v>
      </c>
      <c r="D1011" s="221">
        <v>2339</v>
      </c>
      <c r="E1011" s="222">
        <f t="shared" si="158"/>
        <v>100</v>
      </c>
      <c r="F1011" s="221"/>
    </row>
    <row r="1012" ht="14.25" spans="1:6">
      <c r="A1012" s="221" t="s">
        <v>43</v>
      </c>
      <c r="B1012" s="221"/>
      <c r="C1012" s="221">
        <v>760</v>
      </c>
      <c r="D1012" s="221">
        <v>760</v>
      </c>
      <c r="E1012" s="222">
        <f t="shared" si="158"/>
        <v>100</v>
      </c>
      <c r="F1012" s="221"/>
    </row>
    <row r="1013" ht="14.25" spans="1:6">
      <c r="A1013" s="221" t="s">
        <v>44</v>
      </c>
      <c r="B1013" s="221"/>
      <c r="C1013" s="221">
        <v>0</v>
      </c>
      <c r="D1013" s="221">
        <v>0</v>
      </c>
      <c r="E1013" s="222">
        <f t="shared" si="158"/>
        <v>0</v>
      </c>
      <c r="F1013" s="221"/>
    </row>
    <row r="1014" ht="14.25" spans="1:6">
      <c r="A1014" s="221" t="s">
        <v>823</v>
      </c>
      <c r="B1014" s="221"/>
      <c r="C1014" s="221">
        <v>1015</v>
      </c>
      <c r="D1014" s="221">
        <v>1015</v>
      </c>
      <c r="E1014" s="222">
        <f t="shared" si="158"/>
        <v>100</v>
      </c>
      <c r="F1014" s="221"/>
    </row>
    <row r="1015" ht="14.25" spans="1:6">
      <c r="A1015" s="221" t="s">
        <v>824</v>
      </c>
      <c r="B1015" s="221"/>
      <c r="C1015" s="221">
        <v>2657</v>
      </c>
      <c r="D1015" s="221">
        <v>2657</v>
      </c>
      <c r="E1015" s="222">
        <f t="shared" si="158"/>
        <v>100</v>
      </c>
      <c r="F1015" s="221"/>
    </row>
    <row r="1016" ht="14.25" spans="1:6">
      <c r="A1016" s="221" t="s">
        <v>825</v>
      </c>
      <c r="B1016" s="221"/>
      <c r="C1016" s="221">
        <v>133</v>
      </c>
      <c r="D1016" s="221">
        <v>133</v>
      </c>
      <c r="E1016" s="222">
        <f t="shared" si="158"/>
        <v>100</v>
      </c>
      <c r="F1016" s="221"/>
    </row>
    <row r="1017" ht="14.25" spans="1:6">
      <c r="A1017" s="221" t="s">
        <v>826</v>
      </c>
      <c r="B1017" s="221"/>
      <c r="C1017" s="221">
        <v>0</v>
      </c>
      <c r="D1017" s="221">
        <v>0</v>
      </c>
      <c r="E1017" s="222">
        <f t="shared" si="158"/>
        <v>0</v>
      </c>
      <c r="F1017" s="221"/>
    </row>
    <row r="1018" ht="14.25" spans="1:6">
      <c r="A1018" s="221" t="s">
        <v>827</v>
      </c>
      <c r="B1018" s="221"/>
      <c r="C1018" s="221">
        <v>172</v>
      </c>
      <c r="D1018" s="221">
        <v>172</v>
      </c>
      <c r="E1018" s="222">
        <f t="shared" si="158"/>
        <v>100</v>
      </c>
      <c r="F1018" s="221"/>
    </row>
    <row r="1019" ht="14.25" spans="1:6">
      <c r="A1019" s="221" t="s">
        <v>828</v>
      </c>
      <c r="B1019" s="221"/>
      <c r="C1019" s="221">
        <v>0</v>
      </c>
      <c r="D1019" s="221">
        <v>0</v>
      </c>
      <c r="E1019" s="222">
        <f t="shared" si="158"/>
        <v>0</v>
      </c>
      <c r="F1019" s="221"/>
    </row>
    <row r="1020" ht="14.25" spans="1:6">
      <c r="A1020" s="221" t="s">
        <v>829</v>
      </c>
      <c r="B1020" s="221"/>
      <c r="C1020" s="221">
        <v>164</v>
      </c>
      <c r="D1020" s="221">
        <v>164</v>
      </c>
      <c r="E1020" s="222">
        <f t="shared" si="158"/>
        <v>100</v>
      </c>
      <c r="F1020" s="221"/>
    </row>
    <row r="1021" ht="14.25" spans="1:6">
      <c r="A1021" s="221" t="s">
        <v>830</v>
      </c>
      <c r="B1021" s="221"/>
      <c r="C1021" s="221">
        <v>0</v>
      </c>
      <c r="D1021" s="221">
        <v>0</v>
      </c>
      <c r="E1021" s="222">
        <f t="shared" si="158"/>
        <v>0</v>
      </c>
      <c r="F1021" s="221"/>
    </row>
    <row r="1022" ht="14.25" spans="1:6">
      <c r="A1022" s="221" t="s">
        <v>831</v>
      </c>
      <c r="B1022" s="221"/>
      <c r="C1022" s="221">
        <v>401</v>
      </c>
      <c r="D1022" s="221">
        <v>401</v>
      </c>
      <c r="E1022" s="222">
        <f t="shared" si="158"/>
        <v>100</v>
      </c>
      <c r="F1022" s="221"/>
    </row>
    <row r="1023" ht="14.25" spans="1:6">
      <c r="A1023" s="221" t="s">
        <v>832</v>
      </c>
      <c r="B1023" s="221"/>
      <c r="C1023" s="221">
        <v>0</v>
      </c>
      <c r="D1023" s="221">
        <v>0</v>
      </c>
      <c r="E1023" s="222">
        <f t="shared" si="158"/>
        <v>0</v>
      </c>
      <c r="F1023" s="221"/>
    </row>
    <row r="1024" ht="14.25" spans="1:6">
      <c r="A1024" s="221" t="s">
        <v>833</v>
      </c>
      <c r="B1024" s="221"/>
      <c r="C1024" s="221">
        <v>0</v>
      </c>
      <c r="D1024" s="221">
        <v>0</v>
      </c>
      <c r="E1024" s="222">
        <f t="shared" si="158"/>
        <v>0</v>
      </c>
      <c r="F1024" s="221"/>
    </row>
    <row r="1025" ht="14.25" spans="1:6">
      <c r="A1025" s="221" t="s">
        <v>834</v>
      </c>
      <c r="B1025" s="221"/>
      <c r="C1025" s="221">
        <v>0</v>
      </c>
      <c r="D1025" s="221">
        <v>0</v>
      </c>
      <c r="E1025" s="222">
        <f t="shared" si="158"/>
        <v>0</v>
      </c>
      <c r="F1025" s="221"/>
    </row>
    <row r="1026" ht="14.25" spans="1:6">
      <c r="A1026" s="221" t="s">
        <v>835</v>
      </c>
      <c r="B1026" s="221"/>
      <c r="C1026" s="221">
        <v>0</v>
      </c>
      <c r="D1026" s="221">
        <v>0</v>
      </c>
      <c r="E1026" s="222">
        <f t="shared" si="158"/>
        <v>0</v>
      </c>
      <c r="F1026" s="221"/>
    </row>
    <row r="1027" ht="14.25" spans="1:6">
      <c r="A1027" s="221" t="s">
        <v>836</v>
      </c>
      <c r="B1027" s="221"/>
      <c r="C1027" s="221">
        <v>0</v>
      </c>
      <c r="D1027" s="221">
        <v>0</v>
      </c>
      <c r="E1027" s="222">
        <f t="shared" si="158"/>
        <v>0</v>
      </c>
      <c r="F1027" s="221"/>
    </row>
    <row r="1028" ht="14.25" spans="1:6">
      <c r="A1028" s="221" t="s">
        <v>837</v>
      </c>
      <c r="B1028" s="221"/>
      <c r="C1028" s="221">
        <v>0</v>
      </c>
      <c r="D1028" s="221">
        <v>0</v>
      </c>
      <c r="E1028" s="222">
        <f t="shared" si="158"/>
        <v>0</v>
      </c>
      <c r="F1028" s="221"/>
    </row>
    <row r="1029" ht="14.25" spans="1:6">
      <c r="A1029" s="221" t="s">
        <v>838</v>
      </c>
      <c r="B1029" s="221"/>
      <c r="C1029" s="221">
        <v>0</v>
      </c>
      <c r="D1029" s="221">
        <v>0</v>
      </c>
      <c r="E1029" s="222">
        <f t="shared" si="158"/>
        <v>0</v>
      </c>
      <c r="F1029" s="221"/>
    </row>
    <row r="1030" ht="14.25" spans="1:6">
      <c r="A1030" s="221" t="s">
        <v>839</v>
      </c>
      <c r="B1030" s="221"/>
      <c r="C1030" s="221">
        <v>0</v>
      </c>
      <c r="D1030" s="221">
        <v>0</v>
      </c>
      <c r="E1030" s="222">
        <f t="shared" si="158"/>
        <v>0</v>
      </c>
      <c r="F1030" s="221"/>
    </row>
    <row r="1031" ht="14.25" spans="1:6">
      <c r="A1031" s="221" t="s">
        <v>840</v>
      </c>
      <c r="B1031" s="221"/>
      <c r="C1031" s="221">
        <v>0</v>
      </c>
      <c r="D1031" s="221">
        <v>0</v>
      </c>
      <c r="E1031" s="222">
        <f t="shared" ref="E1031:E1094" si="167">IF(D1031=0,0,100)</f>
        <v>0</v>
      </c>
      <c r="F1031" s="221"/>
    </row>
    <row r="1032" ht="14.25" spans="1:6">
      <c r="A1032" s="221" t="s">
        <v>841</v>
      </c>
      <c r="B1032" s="221"/>
      <c r="C1032" s="221">
        <v>0</v>
      </c>
      <c r="D1032" s="221">
        <v>0</v>
      </c>
      <c r="E1032" s="222">
        <f t="shared" si="167"/>
        <v>0</v>
      </c>
      <c r="F1032" s="221"/>
    </row>
    <row r="1033" ht="14.25" spans="1:6">
      <c r="A1033" s="221" t="s">
        <v>842</v>
      </c>
      <c r="B1033" s="221"/>
      <c r="C1033" s="221">
        <v>0</v>
      </c>
      <c r="D1033" s="221">
        <v>0</v>
      </c>
      <c r="E1033" s="222">
        <f t="shared" si="167"/>
        <v>0</v>
      </c>
      <c r="F1033" s="221"/>
    </row>
    <row r="1034" ht="14.25" spans="1:6">
      <c r="A1034" s="221" t="s">
        <v>843</v>
      </c>
      <c r="B1034" s="221"/>
      <c r="C1034" s="221">
        <v>0</v>
      </c>
      <c r="D1034" s="221">
        <v>0</v>
      </c>
      <c r="E1034" s="222">
        <f t="shared" si="167"/>
        <v>0</v>
      </c>
      <c r="F1034" s="221"/>
    </row>
    <row r="1035" ht="14.25" spans="1:6">
      <c r="A1035" s="221" t="s">
        <v>844</v>
      </c>
      <c r="B1035" s="221"/>
      <c r="C1035" s="221">
        <v>0</v>
      </c>
      <c r="D1035" s="221">
        <v>0</v>
      </c>
      <c r="E1035" s="222">
        <f t="shared" si="167"/>
        <v>0</v>
      </c>
      <c r="F1035" s="221"/>
    </row>
    <row r="1036" ht="14.25" spans="1:6">
      <c r="A1036" s="221" t="s">
        <v>845</v>
      </c>
      <c r="B1036" s="221"/>
      <c r="C1036" s="221">
        <v>0</v>
      </c>
      <c r="D1036" s="221">
        <v>0</v>
      </c>
      <c r="E1036" s="222">
        <f t="shared" si="167"/>
        <v>0</v>
      </c>
      <c r="F1036" s="221"/>
    </row>
    <row r="1037" ht="14.25" spans="1:6">
      <c r="A1037" s="221" t="s">
        <v>846</v>
      </c>
      <c r="B1037" s="221"/>
      <c r="C1037" s="221">
        <v>0</v>
      </c>
      <c r="D1037" s="221">
        <v>0</v>
      </c>
      <c r="E1037" s="222">
        <f t="shared" si="167"/>
        <v>0</v>
      </c>
      <c r="F1037" s="221"/>
    </row>
    <row r="1038" ht="14.25" spans="1:6">
      <c r="A1038" s="221" t="s">
        <v>847</v>
      </c>
      <c r="B1038" s="221"/>
      <c r="C1038" s="221">
        <v>0</v>
      </c>
      <c r="D1038" s="221">
        <v>0</v>
      </c>
      <c r="E1038" s="222">
        <f t="shared" si="167"/>
        <v>0</v>
      </c>
      <c r="F1038" s="221"/>
    </row>
    <row r="1039" ht="14.25" spans="1:6">
      <c r="A1039" s="221" t="s">
        <v>848</v>
      </c>
      <c r="B1039" s="221"/>
      <c r="C1039" s="221">
        <v>2828</v>
      </c>
      <c r="D1039" s="221">
        <v>2828</v>
      </c>
      <c r="E1039" s="222">
        <f t="shared" si="167"/>
        <v>100</v>
      </c>
      <c r="F1039" s="221"/>
    </row>
    <row r="1040" ht="14.25" spans="1:6">
      <c r="A1040" s="221" t="s">
        <v>849</v>
      </c>
      <c r="B1040" s="221"/>
      <c r="C1040" s="221">
        <f t="shared" ref="C1040:D1040" si="168">SUM(C1041:C1049)</f>
        <v>0</v>
      </c>
      <c r="D1040" s="221">
        <f t="shared" si="168"/>
        <v>0</v>
      </c>
      <c r="E1040" s="222">
        <f t="shared" si="167"/>
        <v>0</v>
      </c>
      <c r="F1040" s="221"/>
    </row>
    <row r="1041" ht="14.25" spans="1:6">
      <c r="A1041" s="221" t="s">
        <v>42</v>
      </c>
      <c r="B1041" s="221"/>
      <c r="C1041" s="221">
        <v>0</v>
      </c>
      <c r="D1041" s="221">
        <v>0</v>
      </c>
      <c r="E1041" s="222">
        <f t="shared" si="167"/>
        <v>0</v>
      </c>
      <c r="F1041" s="221"/>
    </row>
    <row r="1042" ht="14.25" spans="1:6">
      <c r="A1042" s="221" t="s">
        <v>43</v>
      </c>
      <c r="B1042" s="221"/>
      <c r="C1042" s="221">
        <v>0</v>
      </c>
      <c r="D1042" s="221">
        <v>0</v>
      </c>
      <c r="E1042" s="222">
        <f t="shared" si="167"/>
        <v>0</v>
      </c>
      <c r="F1042" s="221"/>
    </row>
    <row r="1043" ht="14.25" spans="1:6">
      <c r="A1043" s="221" t="s">
        <v>44</v>
      </c>
      <c r="B1043" s="221"/>
      <c r="C1043" s="221">
        <v>0</v>
      </c>
      <c r="D1043" s="221">
        <v>0</v>
      </c>
      <c r="E1043" s="222">
        <f t="shared" si="167"/>
        <v>0</v>
      </c>
      <c r="F1043" s="221"/>
    </row>
    <row r="1044" ht="14.25" spans="1:6">
      <c r="A1044" s="221" t="s">
        <v>850</v>
      </c>
      <c r="B1044" s="221"/>
      <c r="C1044" s="221">
        <v>0</v>
      </c>
      <c r="D1044" s="221">
        <v>0</v>
      </c>
      <c r="E1044" s="222">
        <f t="shared" si="167"/>
        <v>0</v>
      </c>
      <c r="F1044" s="221"/>
    </row>
    <row r="1045" ht="14.25" spans="1:6">
      <c r="A1045" s="221" t="s">
        <v>851</v>
      </c>
      <c r="B1045" s="221"/>
      <c r="C1045" s="221">
        <v>0</v>
      </c>
      <c r="D1045" s="221">
        <v>0</v>
      </c>
      <c r="E1045" s="222">
        <f t="shared" si="167"/>
        <v>0</v>
      </c>
      <c r="F1045" s="221"/>
    </row>
    <row r="1046" ht="14.25" spans="1:6">
      <c r="A1046" s="221" t="s">
        <v>852</v>
      </c>
      <c r="B1046" s="221"/>
      <c r="C1046" s="221">
        <v>0</v>
      </c>
      <c r="D1046" s="221">
        <v>0</v>
      </c>
      <c r="E1046" s="222">
        <f t="shared" si="167"/>
        <v>0</v>
      </c>
      <c r="F1046" s="221"/>
    </row>
    <row r="1047" ht="14.25" spans="1:6">
      <c r="A1047" s="221" t="s">
        <v>853</v>
      </c>
      <c r="B1047" s="221"/>
      <c r="C1047" s="221">
        <v>0</v>
      </c>
      <c r="D1047" s="221">
        <v>0</v>
      </c>
      <c r="E1047" s="222">
        <f t="shared" si="167"/>
        <v>0</v>
      </c>
      <c r="F1047" s="221"/>
    </row>
    <row r="1048" ht="14.25" spans="1:6">
      <c r="A1048" s="221" t="s">
        <v>854</v>
      </c>
      <c r="B1048" s="221"/>
      <c r="C1048" s="221">
        <v>0</v>
      </c>
      <c r="D1048" s="221">
        <v>0</v>
      </c>
      <c r="E1048" s="222">
        <f t="shared" si="167"/>
        <v>0</v>
      </c>
      <c r="F1048" s="221"/>
    </row>
    <row r="1049" ht="14.25" spans="1:6">
      <c r="A1049" s="221" t="s">
        <v>855</v>
      </c>
      <c r="B1049" s="221"/>
      <c r="C1049" s="221">
        <v>0</v>
      </c>
      <c r="D1049" s="221">
        <v>0</v>
      </c>
      <c r="E1049" s="222">
        <f t="shared" si="167"/>
        <v>0</v>
      </c>
      <c r="F1049" s="221"/>
    </row>
    <row r="1050" ht="14.25" spans="1:6">
      <c r="A1050" s="221" t="s">
        <v>856</v>
      </c>
      <c r="B1050" s="221"/>
      <c r="C1050" s="221">
        <f t="shared" ref="C1050:D1050" si="169">SUM(C1051:C1059)</f>
        <v>0</v>
      </c>
      <c r="D1050" s="221">
        <f t="shared" si="169"/>
        <v>0</v>
      </c>
      <c r="E1050" s="222">
        <f t="shared" si="167"/>
        <v>0</v>
      </c>
      <c r="F1050" s="221"/>
    </row>
    <row r="1051" ht="14.25" spans="1:6">
      <c r="A1051" s="221" t="s">
        <v>42</v>
      </c>
      <c r="B1051" s="221"/>
      <c r="C1051" s="221">
        <v>0</v>
      </c>
      <c r="D1051" s="221">
        <v>0</v>
      </c>
      <c r="E1051" s="222">
        <f t="shared" si="167"/>
        <v>0</v>
      </c>
      <c r="F1051" s="221"/>
    </row>
    <row r="1052" ht="14.25" spans="1:6">
      <c r="A1052" s="221" t="s">
        <v>43</v>
      </c>
      <c r="B1052" s="221"/>
      <c r="C1052" s="221">
        <v>0</v>
      </c>
      <c r="D1052" s="221">
        <v>0</v>
      </c>
      <c r="E1052" s="222">
        <f t="shared" si="167"/>
        <v>0</v>
      </c>
      <c r="F1052" s="221"/>
    </row>
    <row r="1053" ht="14.25" spans="1:6">
      <c r="A1053" s="221" t="s">
        <v>44</v>
      </c>
      <c r="B1053" s="221"/>
      <c r="C1053" s="221">
        <v>0</v>
      </c>
      <c r="D1053" s="221">
        <v>0</v>
      </c>
      <c r="E1053" s="222">
        <f t="shared" si="167"/>
        <v>0</v>
      </c>
      <c r="F1053" s="221"/>
    </row>
    <row r="1054" ht="14.25" spans="1:6">
      <c r="A1054" s="221" t="s">
        <v>857</v>
      </c>
      <c r="B1054" s="221"/>
      <c r="C1054" s="221">
        <v>0</v>
      </c>
      <c r="D1054" s="221">
        <v>0</v>
      </c>
      <c r="E1054" s="222">
        <f t="shared" si="167"/>
        <v>0</v>
      </c>
      <c r="F1054" s="221"/>
    </row>
    <row r="1055" ht="14.25" spans="1:6">
      <c r="A1055" s="221" t="s">
        <v>858</v>
      </c>
      <c r="B1055" s="221"/>
      <c r="C1055" s="221">
        <v>0</v>
      </c>
      <c r="D1055" s="221">
        <v>0</v>
      </c>
      <c r="E1055" s="222">
        <f t="shared" si="167"/>
        <v>0</v>
      </c>
      <c r="F1055" s="221"/>
    </row>
    <row r="1056" ht="14.25" spans="1:6">
      <c r="A1056" s="221" t="s">
        <v>859</v>
      </c>
      <c r="B1056" s="221"/>
      <c r="C1056" s="221">
        <v>0</v>
      </c>
      <c r="D1056" s="221">
        <v>0</v>
      </c>
      <c r="E1056" s="222">
        <f t="shared" si="167"/>
        <v>0</v>
      </c>
      <c r="F1056" s="221"/>
    </row>
    <row r="1057" ht="14.25" spans="1:6">
      <c r="A1057" s="221" t="s">
        <v>860</v>
      </c>
      <c r="B1057" s="221"/>
      <c r="C1057" s="221">
        <v>0</v>
      </c>
      <c r="D1057" s="221">
        <v>0</v>
      </c>
      <c r="E1057" s="222">
        <f t="shared" si="167"/>
        <v>0</v>
      </c>
      <c r="F1057" s="221"/>
    </row>
    <row r="1058" ht="14.25" spans="1:6">
      <c r="A1058" s="221" t="s">
        <v>861</v>
      </c>
      <c r="B1058" s="221"/>
      <c r="C1058" s="221">
        <v>0</v>
      </c>
      <c r="D1058" s="221">
        <v>0</v>
      </c>
      <c r="E1058" s="222">
        <f t="shared" si="167"/>
        <v>0</v>
      </c>
      <c r="F1058" s="221"/>
    </row>
    <row r="1059" ht="14.25" spans="1:6">
      <c r="A1059" s="221" t="s">
        <v>862</v>
      </c>
      <c r="B1059" s="221"/>
      <c r="C1059" s="221">
        <v>0</v>
      </c>
      <c r="D1059" s="221">
        <v>0</v>
      </c>
      <c r="E1059" s="222">
        <f t="shared" si="167"/>
        <v>0</v>
      </c>
      <c r="F1059" s="221"/>
    </row>
    <row r="1060" ht="14.25" spans="1:6">
      <c r="A1060" s="221" t="s">
        <v>863</v>
      </c>
      <c r="B1060" s="221"/>
      <c r="C1060" s="221">
        <f t="shared" ref="C1060:D1060" si="170">SUM(C1061:C1064)</f>
        <v>0</v>
      </c>
      <c r="D1060" s="221">
        <f t="shared" si="170"/>
        <v>0</v>
      </c>
      <c r="E1060" s="222">
        <f t="shared" si="167"/>
        <v>0</v>
      </c>
      <c r="F1060" s="221"/>
    </row>
    <row r="1061" ht="14.25" spans="1:6">
      <c r="A1061" s="221" t="s">
        <v>864</v>
      </c>
      <c r="B1061" s="221"/>
      <c r="C1061" s="221">
        <v>0</v>
      </c>
      <c r="D1061" s="221">
        <v>0</v>
      </c>
      <c r="E1061" s="222">
        <f t="shared" si="167"/>
        <v>0</v>
      </c>
      <c r="F1061" s="221"/>
    </row>
    <row r="1062" ht="14.25" spans="1:6">
      <c r="A1062" s="221" t="s">
        <v>865</v>
      </c>
      <c r="B1062" s="221"/>
      <c r="C1062" s="221">
        <v>0</v>
      </c>
      <c r="D1062" s="221">
        <v>0</v>
      </c>
      <c r="E1062" s="222">
        <f t="shared" si="167"/>
        <v>0</v>
      </c>
      <c r="F1062" s="221"/>
    </row>
    <row r="1063" ht="14.25" spans="1:6">
      <c r="A1063" s="221" t="s">
        <v>866</v>
      </c>
      <c r="B1063" s="221"/>
      <c r="C1063" s="221">
        <v>0</v>
      </c>
      <c r="D1063" s="221">
        <v>0</v>
      </c>
      <c r="E1063" s="222">
        <f t="shared" si="167"/>
        <v>0</v>
      </c>
      <c r="F1063" s="221"/>
    </row>
    <row r="1064" ht="14.25" spans="1:6">
      <c r="A1064" s="221" t="s">
        <v>867</v>
      </c>
      <c r="B1064" s="221"/>
      <c r="C1064" s="221">
        <v>0</v>
      </c>
      <c r="D1064" s="221">
        <v>0</v>
      </c>
      <c r="E1064" s="222">
        <f t="shared" si="167"/>
        <v>0</v>
      </c>
      <c r="F1064" s="221"/>
    </row>
    <row r="1065" ht="14.25" spans="1:6">
      <c r="A1065" s="221" t="s">
        <v>868</v>
      </c>
      <c r="B1065" s="221"/>
      <c r="C1065" s="221">
        <f t="shared" ref="C1065:D1065" si="171">SUM(C1066:C1071)</f>
        <v>0</v>
      </c>
      <c r="D1065" s="221">
        <f t="shared" si="171"/>
        <v>0</v>
      </c>
      <c r="E1065" s="222">
        <f t="shared" si="167"/>
        <v>0</v>
      </c>
      <c r="F1065" s="221"/>
    </row>
    <row r="1066" ht="14.25" spans="1:6">
      <c r="A1066" s="221" t="s">
        <v>42</v>
      </c>
      <c r="B1066" s="221"/>
      <c r="C1066" s="221">
        <v>0</v>
      </c>
      <c r="D1066" s="221">
        <v>0</v>
      </c>
      <c r="E1066" s="222">
        <f t="shared" si="167"/>
        <v>0</v>
      </c>
      <c r="F1066" s="221"/>
    </row>
    <row r="1067" ht="14.25" spans="1:6">
      <c r="A1067" s="221" t="s">
        <v>43</v>
      </c>
      <c r="B1067" s="221"/>
      <c r="C1067" s="221">
        <v>0</v>
      </c>
      <c r="D1067" s="221">
        <v>0</v>
      </c>
      <c r="E1067" s="222">
        <f t="shared" si="167"/>
        <v>0</v>
      </c>
      <c r="F1067" s="221"/>
    </row>
    <row r="1068" ht="14.25" spans="1:6">
      <c r="A1068" s="221" t="s">
        <v>44</v>
      </c>
      <c r="B1068" s="221"/>
      <c r="C1068" s="221">
        <v>0</v>
      </c>
      <c r="D1068" s="221">
        <v>0</v>
      </c>
      <c r="E1068" s="222">
        <f t="shared" si="167"/>
        <v>0</v>
      </c>
      <c r="F1068" s="221"/>
    </row>
    <row r="1069" ht="14.25" spans="1:6">
      <c r="A1069" s="221" t="s">
        <v>854</v>
      </c>
      <c r="B1069" s="221"/>
      <c r="C1069" s="221">
        <v>0</v>
      </c>
      <c r="D1069" s="221">
        <v>0</v>
      </c>
      <c r="E1069" s="222">
        <f t="shared" si="167"/>
        <v>0</v>
      </c>
      <c r="F1069" s="221"/>
    </row>
    <row r="1070" ht="14.25" spans="1:6">
      <c r="A1070" s="221" t="s">
        <v>869</v>
      </c>
      <c r="B1070" s="221"/>
      <c r="C1070" s="221">
        <v>0</v>
      </c>
      <c r="D1070" s="221">
        <v>0</v>
      </c>
      <c r="E1070" s="222">
        <f t="shared" si="167"/>
        <v>0</v>
      </c>
      <c r="F1070" s="221"/>
    </row>
    <row r="1071" ht="14.25" spans="1:6">
      <c r="A1071" s="221" t="s">
        <v>870</v>
      </c>
      <c r="B1071" s="221"/>
      <c r="C1071" s="221">
        <v>0</v>
      </c>
      <c r="D1071" s="221">
        <v>0</v>
      </c>
      <c r="E1071" s="222">
        <f t="shared" si="167"/>
        <v>0</v>
      </c>
      <c r="F1071" s="221"/>
    </row>
    <row r="1072" ht="14.25" spans="1:6">
      <c r="A1072" s="221" t="s">
        <v>871</v>
      </c>
      <c r="B1072" s="221"/>
      <c r="C1072" s="221">
        <f t="shared" ref="C1072:D1072" si="172">SUM(C1073:C1076)</f>
        <v>6508</v>
      </c>
      <c r="D1072" s="221">
        <f t="shared" si="172"/>
        <v>6508</v>
      </c>
      <c r="E1072" s="222">
        <f t="shared" si="167"/>
        <v>100</v>
      </c>
      <c r="F1072" s="221"/>
    </row>
    <row r="1073" ht="14.25" spans="1:6">
      <c r="A1073" s="221" t="s">
        <v>872</v>
      </c>
      <c r="B1073" s="221"/>
      <c r="C1073" s="221">
        <v>60</v>
      </c>
      <c r="D1073" s="221">
        <v>60</v>
      </c>
      <c r="E1073" s="222">
        <f t="shared" si="167"/>
        <v>100</v>
      </c>
      <c r="F1073" s="221"/>
    </row>
    <row r="1074" ht="14.25" spans="1:6">
      <c r="A1074" s="221" t="s">
        <v>873</v>
      </c>
      <c r="B1074" s="221"/>
      <c r="C1074" s="221">
        <v>757</v>
      </c>
      <c r="D1074" s="221">
        <v>757</v>
      </c>
      <c r="E1074" s="222">
        <f t="shared" si="167"/>
        <v>100</v>
      </c>
      <c r="F1074" s="221"/>
    </row>
    <row r="1075" ht="14.25" spans="1:6">
      <c r="A1075" s="221" t="s">
        <v>874</v>
      </c>
      <c r="B1075" s="221"/>
      <c r="C1075" s="221">
        <v>0</v>
      </c>
      <c r="D1075" s="221">
        <v>0</v>
      </c>
      <c r="E1075" s="222">
        <f t="shared" si="167"/>
        <v>0</v>
      </c>
      <c r="F1075" s="221"/>
    </row>
    <row r="1076" ht="14.25" spans="1:6">
      <c r="A1076" s="221" t="s">
        <v>875</v>
      </c>
      <c r="B1076" s="221"/>
      <c r="C1076" s="221">
        <v>5691</v>
      </c>
      <c r="D1076" s="221">
        <v>5691</v>
      </c>
      <c r="E1076" s="222">
        <f t="shared" si="167"/>
        <v>100</v>
      </c>
      <c r="F1076" s="221"/>
    </row>
    <row r="1077" ht="14.25" spans="1:6">
      <c r="A1077" s="221" t="s">
        <v>876</v>
      </c>
      <c r="B1077" s="221"/>
      <c r="C1077" s="221">
        <f t="shared" ref="C1077:D1077" si="173">SUM(C1078:C1079)</f>
        <v>10</v>
      </c>
      <c r="D1077" s="221">
        <f t="shared" si="173"/>
        <v>10</v>
      </c>
      <c r="E1077" s="222">
        <f t="shared" si="167"/>
        <v>100</v>
      </c>
      <c r="F1077" s="221"/>
    </row>
    <row r="1078" ht="14.25" spans="1:6">
      <c r="A1078" s="221" t="s">
        <v>877</v>
      </c>
      <c r="B1078" s="221"/>
      <c r="C1078" s="221">
        <v>0</v>
      </c>
      <c r="D1078" s="221">
        <v>0</v>
      </c>
      <c r="E1078" s="222">
        <f t="shared" si="167"/>
        <v>0</v>
      </c>
      <c r="F1078" s="221"/>
    </row>
    <row r="1079" ht="14.25" spans="1:6">
      <c r="A1079" s="221" t="s">
        <v>878</v>
      </c>
      <c r="B1079" s="221"/>
      <c r="C1079" s="221">
        <v>10</v>
      </c>
      <c r="D1079" s="221">
        <v>10</v>
      </c>
      <c r="E1079" s="222">
        <f t="shared" si="167"/>
        <v>100</v>
      </c>
      <c r="F1079" s="221"/>
    </row>
    <row r="1080" ht="14.25" spans="1:6">
      <c r="A1080" s="221" t="s">
        <v>879</v>
      </c>
      <c r="B1080" s="221"/>
      <c r="C1080" s="221">
        <f t="shared" ref="C1080:D1080" si="174">SUM(C1081,C1091,C1107,C1112,C1126,C1135,C1142,C1149)</f>
        <v>6376</v>
      </c>
      <c r="D1080" s="221">
        <f t="shared" si="174"/>
        <v>6376</v>
      </c>
      <c r="E1080" s="222">
        <f t="shared" si="167"/>
        <v>100</v>
      </c>
      <c r="F1080" s="221"/>
    </row>
    <row r="1081" ht="14.25" spans="1:6">
      <c r="A1081" s="221" t="s">
        <v>880</v>
      </c>
      <c r="B1081" s="221"/>
      <c r="C1081" s="221">
        <f t="shared" ref="C1081:D1081" si="175">SUM(C1082:C1090)</f>
        <v>1634</v>
      </c>
      <c r="D1081" s="221">
        <f t="shared" si="175"/>
        <v>1634</v>
      </c>
      <c r="E1081" s="222">
        <f t="shared" si="167"/>
        <v>100</v>
      </c>
      <c r="F1081" s="221"/>
    </row>
    <row r="1082" ht="14.25" spans="1:6">
      <c r="A1082" s="221" t="s">
        <v>42</v>
      </c>
      <c r="B1082" s="221"/>
      <c r="C1082" s="221">
        <v>0</v>
      </c>
      <c r="D1082" s="221">
        <v>0</v>
      </c>
      <c r="E1082" s="222">
        <f t="shared" si="167"/>
        <v>0</v>
      </c>
      <c r="F1082" s="221"/>
    </row>
    <row r="1083" ht="14.25" spans="1:6">
      <c r="A1083" s="221" t="s">
        <v>43</v>
      </c>
      <c r="B1083" s="221"/>
      <c r="C1083" s="221">
        <v>0</v>
      </c>
      <c r="D1083" s="221">
        <v>0</v>
      </c>
      <c r="E1083" s="222">
        <f t="shared" si="167"/>
        <v>0</v>
      </c>
      <c r="F1083" s="221"/>
    </row>
    <row r="1084" ht="14.25" spans="1:6">
      <c r="A1084" s="221" t="s">
        <v>44</v>
      </c>
      <c r="B1084" s="221"/>
      <c r="C1084" s="221">
        <v>0</v>
      </c>
      <c r="D1084" s="221">
        <v>0</v>
      </c>
      <c r="E1084" s="222">
        <f t="shared" si="167"/>
        <v>0</v>
      </c>
      <c r="F1084" s="221"/>
    </row>
    <row r="1085" ht="14.25" spans="1:6">
      <c r="A1085" s="221" t="s">
        <v>881</v>
      </c>
      <c r="B1085" s="221"/>
      <c r="C1085" s="221">
        <v>0</v>
      </c>
      <c r="D1085" s="221">
        <v>0</v>
      </c>
      <c r="E1085" s="222">
        <f t="shared" si="167"/>
        <v>0</v>
      </c>
      <c r="F1085" s="221"/>
    </row>
    <row r="1086" ht="14.25" spans="1:6">
      <c r="A1086" s="221" t="s">
        <v>882</v>
      </c>
      <c r="B1086" s="221"/>
      <c r="C1086" s="221">
        <v>0</v>
      </c>
      <c r="D1086" s="221">
        <v>0</v>
      </c>
      <c r="E1086" s="222">
        <f t="shared" si="167"/>
        <v>0</v>
      </c>
      <c r="F1086" s="221"/>
    </row>
    <row r="1087" ht="14.25" spans="1:6">
      <c r="A1087" s="221" t="s">
        <v>883</v>
      </c>
      <c r="B1087" s="221"/>
      <c r="C1087" s="221">
        <v>0</v>
      </c>
      <c r="D1087" s="221">
        <v>0</v>
      </c>
      <c r="E1087" s="222">
        <f t="shared" si="167"/>
        <v>0</v>
      </c>
      <c r="F1087" s="221"/>
    </row>
    <row r="1088" ht="14.25" spans="1:6">
      <c r="A1088" s="221" t="s">
        <v>884</v>
      </c>
      <c r="B1088" s="221"/>
      <c r="C1088" s="221">
        <v>0</v>
      </c>
      <c r="D1088" s="221">
        <v>0</v>
      </c>
      <c r="E1088" s="222">
        <f t="shared" si="167"/>
        <v>0</v>
      </c>
      <c r="F1088" s="221"/>
    </row>
    <row r="1089" ht="14.25" spans="1:6">
      <c r="A1089" s="221" t="s">
        <v>885</v>
      </c>
      <c r="B1089" s="221"/>
      <c r="C1089" s="221">
        <v>0</v>
      </c>
      <c r="D1089" s="221">
        <v>0</v>
      </c>
      <c r="E1089" s="222">
        <f t="shared" si="167"/>
        <v>0</v>
      </c>
      <c r="F1089" s="221"/>
    </row>
    <row r="1090" ht="14.25" spans="1:6">
      <c r="A1090" s="221" t="s">
        <v>886</v>
      </c>
      <c r="B1090" s="221"/>
      <c r="C1090" s="221">
        <v>1634</v>
      </c>
      <c r="D1090" s="221">
        <v>1634</v>
      </c>
      <c r="E1090" s="222">
        <f t="shared" si="167"/>
        <v>100</v>
      </c>
      <c r="F1090" s="221"/>
    </row>
    <row r="1091" ht="14.25" spans="1:6">
      <c r="A1091" s="221" t="s">
        <v>887</v>
      </c>
      <c r="B1091" s="221"/>
      <c r="C1091" s="221">
        <f t="shared" ref="C1091:D1091" si="176">SUM(C1092:C1106)</f>
        <v>0</v>
      </c>
      <c r="D1091" s="221">
        <f t="shared" si="176"/>
        <v>0</v>
      </c>
      <c r="E1091" s="222">
        <f t="shared" si="167"/>
        <v>0</v>
      </c>
      <c r="F1091" s="221"/>
    </row>
    <row r="1092" ht="14.25" spans="1:6">
      <c r="A1092" s="221" t="s">
        <v>42</v>
      </c>
      <c r="B1092" s="221"/>
      <c r="C1092" s="221">
        <v>0</v>
      </c>
      <c r="D1092" s="221">
        <v>0</v>
      </c>
      <c r="E1092" s="222">
        <f t="shared" si="167"/>
        <v>0</v>
      </c>
      <c r="F1092" s="221"/>
    </row>
    <row r="1093" ht="14.25" spans="1:6">
      <c r="A1093" s="221" t="s">
        <v>43</v>
      </c>
      <c r="B1093" s="221"/>
      <c r="C1093" s="221">
        <v>0</v>
      </c>
      <c r="D1093" s="221">
        <v>0</v>
      </c>
      <c r="E1093" s="222">
        <f t="shared" si="167"/>
        <v>0</v>
      </c>
      <c r="F1093" s="221"/>
    </row>
    <row r="1094" ht="14.25" spans="1:6">
      <c r="A1094" s="221" t="s">
        <v>44</v>
      </c>
      <c r="B1094" s="221"/>
      <c r="C1094" s="221">
        <v>0</v>
      </c>
      <c r="D1094" s="221">
        <v>0</v>
      </c>
      <c r="E1094" s="222">
        <f t="shared" si="167"/>
        <v>0</v>
      </c>
      <c r="F1094" s="221"/>
    </row>
    <row r="1095" ht="14.25" spans="1:6">
      <c r="A1095" s="221" t="s">
        <v>888</v>
      </c>
      <c r="B1095" s="221"/>
      <c r="C1095" s="221">
        <v>0</v>
      </c>
      <c r="D1095" s="221">
        <v>0</v>
      </c>
      <c r="E1095" s="222">
        <f t="shared" ref="E1095:E1158" si="177">IF(D1095=0,0,100)</f>
        <v>0</v>
      </c>
      <c r="F1095" s="221"/>
    </row>
    <row r="1096" ht="14.25" spans="1:6">
      <c r="A1096" s="221" t="s">
        <v>889</v>
      </c>
      <c r="B1096" s="221"/>
      <c r="C1096" s="221">
        <v>0</v>
      </c>
      <c r="D1096" s="221">
        <v>0</v>
      </c>
      <c r="E1096" s="222">
        <f t="shared" si="177"/>
        <v>0</v>
      </c>
      <c r="F1096" s="221"/>
    </row>
    <row r="1097" ht="14.25" spans="1:6">
      <c r="A1097" s="221" t="s">
        <v>890</v>
      </c>
      <c r="B1097" s="221"/>
      <c r="C1097" s="221">
        <v>0</v>
      </c>
      <c r="D1097" s="221">
        <v>0</v>
      </c>
      <c r="E1097" s="222">
        <f t="shared" si="177"/>
        <v>0</v>
      </c>
      <c r="F1097" s="221"/>
    </row>
    <row r="1098" ht="14.25" spans="1:6">
      <c r="A1098" s="221" t="s">
        <v>891</v>
      </c>
      <c r="B1098" s="221"/>
      <c r="C1098" s="221">
        <v>0</v>
      </c>
      <c r="D1098" s="221">
        <v>0</v>
      </c>
      <c r="E1098" s="222">
        <f t="shared" si="177"/>
        <v>0</v>
      </c>
      <c r="F1098" s="221"/>
    </row>
    <row r="1099" ht="14.25" spans="1:6">
      <c r="A1099" s="221" t="s">
        <v>892</v>
      </c>
      <c r="B1099" s="221"/>
      <c r="C1099" s="221">
        <v>0</v>
      </c>
      <c r="D1099" s="221">
        <v>0</v>
      </c>
      <c r="E1099" s="222">
        <f t="shared" si="177"/>
        <v>0</v>
      </c>
      <c r="F1099" s="221"/>
    </row>
    <row r="1100" ht="14.25" spans="1:6">
      <c r="A1100" s="221" t="s">
        <v>893</v>
      </c>
      <c r="B1100" s="221"/>
      <c r="C1100" s="221">
        <v>0</v>
      </c>
      <c r="D1100" s="221">
        <v>0</v>
      </c>
      <c r="E1100" s="222">
        <f t="shared" si="177"/>
        <v>0</v>
      </c>
      <c r="F1100" s="221"/>
    </row>
    <row r="1101" ht="14.25" spans="1:6">
      <c r="A1101" s="221" t="s">
        <v>894</v>
      </c>
      <c r="B1101" s="221"/>
      <c r="C1101" s="221">
        <v>0</v>
      </c>
      <c r="D1101" s="221">
        <v>0</v>
      </c>
      <c r="E1101" s="222">
        <f t="shared" si="177"/>
        <v>0</v>
      </c>
      <c r="F1101" s="221"/>
    </row>
    <row r="1102" ht="14.25" spans="1:6">
      <c r="A1102" s="221" t="s">
        <v>895</v>
      </c>
      <c r="B1102" s="221"/>
      <c r="C1102" s="221">
        <v>0</v>
      </c>
      <c r="D1102" s="221">
        <v>0</v>
      </c>
      <c r="E1102" s="222">
        <f t="shared" si="177"/>
        <v>0</v>
      </c>
      <c r="F1102" s="221"/>
    </row>
    <row r="1103" ht="14.25" spans="1:6">
      <c r="A1103" s="221" t="s">
        <v>896</v>
      </c>
      <c r="B1103" s="221"/>
      <c r="C1103" s="221">
        <v>0</v>
      </c>
      <c r="D1103" s="221">
        <v>0</v>
      </c>
      <c r="E1103" s="222">
        <f t="shared" si="177"/>
        <v>0</v>
      </c>
      <c r="F1103" s="221"/>
    </row>
    <row r="1104" ht="14.25" spans="1:6">
      <c r="A1104" s="221" t="s">
        <v>897</v>
      </c>
      <c r="B1104" s="221"/>
      <c r="C1104" s="221">
        <v>0</v>
      </c>
      <c r="D1104" s="221">
        <v>0</v>
      </c>
      <c r="E1104" s="222">
        <f t="shared" si="177"/>
        <v>0</v>
      </c>
      <c r="F1104" s="221"/>
    </row>
    <row r="1105" ht="14.25" spans="1:6">
      <c r="A1105" s="221" t="s">
        <v>898</v>
      </c>
      <c r="B1105" s="221"/>
      <c r="C1105" s="221">
        <v>0</v>
      </c>
      <c r="D1105" s="221">
        <v>0</v>
      </c>
      <c r="E1105" s="222">
        <f t="shared" si="177"/>
        <v>0</v>
      </c>
      <c r="F1105" s="221"/>
    </row>
    <row r="1106" ht="14.25" spans="1:6">
      <c r="A1106" s="221" t="s">
        <v>899</v>
      </c>
      <c r="B1106" s="221"/>
      <c r="C1106" s="221">
        <v>0</v>
      </c>
      <c r="D1106" s="221">
        <v>0</v>
      </c>
      <c r="E1106" s="222">
        <f t="shared" si="177"/>
        <v>0</v>
      </c>
      <c r="F1106" s="221"/>
    </row>
    <row r="1107" ht="14.25" spans="1:6">
      <c r="A1107" s="221" t="s">
        <v>900</v>
      </c>
      <c r="B1107" s="221"/>
      <c r="C1107" s="221">
        <f t="shared" ref="C1107:D1107" si="178">SUM(C1108:C1111)</f>
        <v>0</v>
      </c>
      <c r="D1107" s="221">
        <f t="shared" si="178"/>
        <v>0</v>
      </c>
      <c r="E1107" s="222">
        <f t="shared" si="177"/>
        <v>0</v>
      </c>
      <c r="F1107" s="221"/>
    </row>
    <row r="1108" ht="14.25" spans="1:6">
      <c r="A1108" s="221" t="s">
        <v>42</v>
      </c>
      <c r="B1108" s="221"/>
      <c r="C1108" s="221">
        <v>0</v>
      </c>
      <c r="D1108" s="221">
        <v>0</v>
      </c>
      <c r="E1108" s="222">
        <f t="shared" si="177"/>
        <v>0</v>
      </c>
      <c r="F1108" s="221"/>
    </row>
    <row r="1109" ht="14.25" spans="1:6">
      <c r="A1109" s="221" t="s">
        <v>43</v>
      </c>
      <c r="B1109" s="221"/>
      <c r="C1109" s="221">
        <v>0</v>
      </c>
      <c r="D1109" s="221">
        <v>0</v>
      </c>
      <c r="E1109" s="222">
        <f t="shared" si="177"/>
        <v>0</v>
      </c>
      <c r="F1109" s="221"/>
    </row>
    <row r="1110" ht="14.25" spans="1:6">
      <c r="A1110" s="221" t="s">
        <v>44</v>
      </c>
      <c r="B1110" s="221"/>
      <c r="C1110" s="221">
        <v>0</v>
      </c>
      <c r="D1110" s="221">
        <v>0</v>
      </c>
      <c r="E1110" s="222">
        <f t="shared" si="177"/>
        <v>0</v>
      </c>
      <c r="F1110" s="221"/>
    </row>
    <row r="1111" ht="14.25" spans="1:6">
      <c r="A1111" s="221" t="s">
        <v>901</v>
      </c>
      <c r="B1111" s="221"/>
      <c r="C1111" s="221">
        <v>0</v>
      </c>
      <c r="D1111" s="221">
        <v>0</v>
      </c>
      <c r="E1111" s="222">
        <f t="shared" si="177"/>
        <v>0</v>
      </c>
      <c r="F1111" s="221"/>
    </row>
    <row r="1112" ht="14.25" spans="1:6">
      <c r="A1112" s="221" t="s">
        <v>902</v>
      </c>
      <c r="B1112" s="221"/>
      <c r="C1112" s="221">
        <f t="shared" ref="C1112:D1112" si="179">SUM(C1113:C1125)</f>
        <v>0</v>
      </c>
      <c r="D1112" s="221">
        <f t="shared" si="179"/>
        <v>0</v>
      </c>
      <c r="E1112" s="222">
        <f t="shared" si="177"/>
        <v>0</v>
      </c>
      <c r="F1112" s="221"/>
    </row>
    <row r="1113" ht="14.25" spans="1:6">
      <c r="A1113" s="221" t="s">
        <v>42</v>
      </c>
      <c r="B1113" s="221"/>
      <c r="C1113" s="221">
        <v>0</v>
      </c>
      <c r="D1113" s="221">
        <v>0</v>
      </c>
      <c r="E1113" s="222">
        <f t="shared" si="177"/>
        <v>0</v>
      </c>
      <c r="F1113" s="221"/>
    </row>
    <row r="1114" ht="14.25" spans="1:6">
      <c r="A1114" s="221" t="s">
        <v>43</v>
      </c>
      <c r="B1114" s="221"/>
      <c r="C1114" s="221">
        <v>0</v>
      </c>
      <c r="D1114" s="221">
        <v>0</v>
      </c>
      <c r="E1114" s="222">
        <f t="shared" si="177"/>
        <v>0</v>
      </c>
      <c r="F1114" s="221"/>
    </row>
    <row r="1115" ht="14.25" spans="1:6">
      <c r="A1115" s="221" t="s">
        <v>44</v>
      </c>
      <c r="B1115" s="221"/>
      <c r="C1115" s="221">
        <v>0</v>
      </c>
      <c r="D1115" s="221">
        <v>0</v>
      </c>
      <c r="E1115" s="222">
        <f t="shared" si="177"/>
        <v>0</v>
      </c>
      <c r="F1115" s="221"/>
    </row>
    <row r="1116" ht="14.25" spans="1:6">
      <c r="A1116" s="221" t="s">
        <v>903</v>
      </c>
      <c r="B1116" s="221"/>
      <c r="C1116" s="221">
        <v>0</v>
      </c>
      <c r="D1116" s="221">
        <v>0</v>
      </c>
      <c r="E1116" s="222">
        <f t="shared" si="177"/>
        <v>0</v>
      </c>
      <c r="F1116" s="221"/>
    </row>
    <row r="1117" ht="14.25" spans="1:6">
      <c r="A1117" s="221" t="s">
        <v>904</v>
      </c>
      <c r="B1117" s="221"/>
      <c r="C1117" s="221">
        <v>0</v>
      </c>
      <c r="D1117" s="221">
        <v>0</v>
      </c>
      <c r="E1117" s="222">
        <f t="shared" si="177"/>
        <v>0</v>
      </c>
      <c r="F1117" s="221"/>
    </row>
    <row r="1118" ht="14.25" spans="1:6">
      <c r="A1118" s="221" t="s">
        <v>905</v>
      </c>
      <c r="B1118" s="221"/>
      <c r="C1118" s="221">
        <v>0</v>
      </c>
      <c r="D1118" s="221">
        <v>0</v>
      </c>
      <c r="E1118" s="222">
        <f t="shared" si="177"/>
        <v>0</v>
      </c>
      <c r="F1118" s="221"/>
    </row>
    <row r="1119" ht="14.25" spans="1:6">
      <c r="A1119" s="221" t="s">
        <v>906</v>
      </c>
      <c r="B1119" s="221"/>
      <c r="C1119" s="221">
        <v>0</v>
      </c>
      <c r="D1119" s="221">
        <v>0</v>
      </c>
      <c r="E1119" s="222">
        <f t="shared" si="177"/>
        <v>0</v>
      </c>
      <c r="F1119" s="221"/>
    </row>
    <row r="1120" ht="14.25" spans="1:6">
      <c r="A1120" s="221" t="s">
        <v>907</v>
      </c>
      <c r="B1120" s="221"/>
      <c r="C1120" s="221">
        <v>0</v>
      </c>
      <c r="D1120" s="221">
        <v>0</v>
      </c>
      <c r="E1120" s="222">
        <f t="shared" si="177"/>
        <v>0</v>
      </c>
      <c r="F1120" s="221"/>
    </row>
    <row r="1121" ht="14.25" spans="1:6">
      <c r="A1121" s="221" t="s">
        <v>908</v>
      </c>
      <c r="B1121" s="221"/>
      <c r="C1121" s="221">
        <v>0</v>
      </c>
      <c r="D1121" s="221">
        <v>0</v>
      </c>
      <c r="E1121" s="222">
        <f t="shared" si="177"/>
        <v>0</v>
      </c>
      <c r="F1121" s="221"/>
    </row>
    <row r="1122" ht="14.25" spans="1:6">
      <c r="A1122" s="221" t="s">
        <v>909</v>
      </c>
      <c r="B1122" s="221"/>
      <c r="C1122" s="221">
        <v>0</v>
      </c>
      <c r="D1122" s="221">
        <v>0</v>
      </c>
      <c r="E1122" s="222">
        <f t="shared" si="177"/>
        <v>0</v>
      </c>
      <c r="F1122" s="221"/>
    </row>
    <row r="1123" ht="14.25" spans="1:6">
      <c r="A1123" s="221" t="s">
        <v>854</v>
      </c>
      <c r="B1123" s="221"/>
      <c r="C1123" s="221">
        <v>0</v>
      </c>
      <c r="D1123" s="221">
        <v>0</v>
      </c>
      <c r="E1123" s="222">
        <f t="shared" si="177"/>
        <v>0</v>
      </c>
      <c r="F1123" s="221"/>
    </row>
    <row r="1124" ht="14.25" spans="1:6">
      <c r="A1124" s="221" t="s">
        <v>910</v>
      </c>
      <c r="B1124" s="221"/>
      <c r="C1124" s="221">
        <v>0</v>
      </c>
      <c r="D1124" s="221">
        <v>0</v>
      </c>
      <c r="E1124" s="222">
        <f t="shared" si="177"/>
        <v>0</v>
      </c>
      <c r="F1124" s="221"/>
    </row>
    <row r="1125" ht="14.25" spans="1:6">
      <c r="A1125" s="221" t="s">
        <v>911</v>
      </c>
      <c r="B1125" s="221"/>
      <c r="C1125" s="221">
        <v>0</v>
      </c>
      <c r="D1125" s="221">
        <v>0</v>
      </c>
      <c r="E1125" s="222">
        <f t="shared" si="177"/>
        <v>0</v>
      </c>
      <c r="F1125" s="221"/>
    </row>
    <row r="1126" ht="14.25" spans="1:6">
      <c r="A1126" s="221" t="s">
        <v>912</v>
      </c>
      <c r="B1126" s="221"/>
      <c r="C1126" s="221">
        <f t="shared" ref="C1126:D1126" si="180">SUM(C1127:C1134)</f>
        <v>3712</v>
      </c>
      <c r="D1126" s="221">
        <f t="shared" si="180"/>
        <v>3712</v>
      </c>
      <c r="E1126" s="222">
        <f t="shared" si="177"/>
        <v>100</v>
      </c>
      <c r="F1126" s="221"/>
    </row>
    <row r="1127" ht="14.25" spans="1:6">
      <c r="A1127" s="221" t="s">
        <v>42</v>
      </c>
      <c r="B1127" s="221"/>
      <c r="C1127" s="221">
        <v>1195</v>
      </c>
      <c r="D1127" s="221">
        <v>1195</v>
      </c>
      <c r="E1127" s="222">
        <f t="shared" si="177"/>
        <v>100</v>
      </c>
      <c r="F1127" s="221"/>
    </row>
    <row r="1128" ht="14.25" spans="1:6">
      <c r="A1128" s="221" t="s">
        <v>43</v>
      </c>
      <c r="B1128" s="221"/>
      <c r="C1128" s="221">
        <v>374</v>
      </c>
      <c r="D1128" s="221">
        <v>374</v>
      </c>
      <c r="E1128" s="222">
        <f t="shared" si="177"/>
        <v>100</v>
      </c>
      <c r="F1128" s="221"/>
    </row>
    <row r="1129" ht="14.25" spans="1:6">
      <c r="A1129" s="221" t="s">
        <v>44</v>
      </c>
      <c r="B1129" s="221"/>
      <c r="C1129" s="221">
        <v>0</v>
      </c>
      <c r="D1129" s="221">
        <v>0</v>
      </c>
      <c r="E1129" s="222">
        <f t="shared" si="177"/>
        <v>0</v>
      </c>
      <c r="F1129" s="221"/>
    </row>
    <row r="1130" ht="14.25" spans="1:6">
      <c r="A1130" s="221" t="s">
        <v>913</v>
      </c>
      <c r="B1130" s="221"/>
      <c r="C1130" s="221">
        <v>0</v>
      </c>
      <c r="D1130" s="221">
        <v>0</v>
      </c>
      <c r="E1130" s="222">
        <f t="shared" si="177"/>
        <v>0</v>
      </c>
      <c r="F1130" s="221"/>
    </row>
    <row r="1131" ht="14.25" spans="1:6">
      <c r="A1131" s="221" t="s">
        <v>914</v>
      </c>
      <c r="B1131" s="221"/>
      <c r="C1131" s="221">
        <v>0</v>
      </c>
      <c r="D1131" s="221">
        <v>0</v>
      </c>
      <c r="E1131" s="222">
        <f t="shared" si="177"/>
        <v>0</v>
      </c>
      <c r="F1131" s="221"/>
    </row>
    <row r="1132" ht="14.25" spans="1:6">
      <c r="A1132" s="221" t="s">
        <v>915</v>
      </c>
      <c r="B1132" s="221"/>
      <c r="C1132" s="221">
        <v>165</v>
      </c>
      <c r="D1132" s="221">
        <v>165</v>
      </c>
      <c r="E1132" s="222">
        <f t="shared" si="177"/>
        <v>100</v>
      </c>
      <c r="F1132" s="221"/>
    </row>
    <row r="1133" ht="14.25" spans="1:6">
      <c r="A1133" s="221" t="s">
        <v>916</v>
      </c>
      <c r="B1133" s="221"/>
      <c r="C1133" s="221">
        <v>1978</v>
      </c>
      <c r="D1133" s="221">
        <v>1978</v>
      </c>
      <c r="E1133" s="222">
        <f t="shared" si="177"/>
        <v>100</v>
      </c>
      <c r="F1133" s="221"/>
    </row>
    <row r="1134" ht="14.25" spans="1:6">
      <c r="A1134" s="221" t="s">
        <v>917</v>
      </c>
      <c r="B1134" s="221"/>
      <c r="C1134" s="221">
        <v>0</v>
      </c>
      <c r="D1134" s="221">
        <v>0</v>
      </c>
      <c r="E1134" s="222">
        <f t="shared" si="177"/>
        <v>0</v>
      </c>
      <c r="F1134" s="221"/>
    </row>
    <row r="1135" ht="14.25" spans="1:6">
      <c r="A1135" s="221" t="s">
        <v>918</v>
      </c>
      <c r="B1135" s="221"/>
      <c r="C1135" s="221">
        <f t="shared" ref="C1135:D1135" si="181">SUM(C1136:C1141)</f>
        <v>669</v>
      </c>
      <c r="D1135" s="221">
        <f t="shared" si="181"/>
        <v>669</v>
      </c>
      <c r="E1135" s="222">
        <f t="shared" si="177"/>
        <v>100</v>
      </c>
      <c r="F1135" s="221"/>
    </row>
    <row r="1136" ht="14.25" spans="1:6">
      <c r="A1136" s="221" t="s">
        <v>42</v>
      </c>
      <c r="B1136" s="221"/>
      <c r="C1136" s="221">
        <v>182</v>
      </c>
      <c r="D1136" s="221">
        <v>182</v>
      </c>
      <c r="E1136" s="222">
        <f t="shared" si="177"/>
        <v>100</v>
      </c>
      <c r="F1136" s="221"/>
    </row>
    <row r="1137" ht="14.25" spans="1:6">
      <c r="A1137" s="221" t="s">
        <v>43</v>
      </c>
      <c r="B1137" s="221"/>
      <c r="C1137" s="221">
        <v>51</v>
      </c>
      <c r="D1137" s="221">
        <v>51</v>
      </c>
      <c r="E1137" s="222">
        <f t="shared" si="177"/>
        <v>100</v>
      </c>
      <c r="F1137" s="221"/>
    </row>
    <row r="1138" ht="14.25" spans="1:6">
      <c r="A1138" s="221" t="s">
        <v>44</v>
      </c>
      <c r="B1138" s="221"/>
      <c r="C1138" s="221">
        <v>0</v>
      </c>
      <c r="D1138" s="221">
        <v>0</v>
      </c>
      <c r="E1138" s="222">
        <f t="shared" si="177"/>
        <v>0</v>
      </c>
      <c r="F1138" s="221"/>
    </row>
    <row r="1139" ht="14.25" spans="1:6">
      <c r="A1139" s="221" t="s">
        <v>919</v>
      </c>
      <c r="B1139" s="221"/>
      <c r="C1139" s="221">
        <v>0</v>
      </c>
      <c r="D1139" s="221">
        <v>0</v>
      </c>
      <c r="E1139" s="222">
        <f t="shared" si="177"/>
        <v>0</v>
      </c>
      <c r="F1139" s="221"/>
    </row>
    <row r="1140" ht="14.25" spans="1:6">
      <c r="A1140" s="221" t="s">
        <v>920</v>
      </c>
      <c r="B1140" s="221"/>
      <c r="C1140" s="221">
        <v>0</v>
      </c>
      <c r="D1140" s="221">
        <v>0</v>
      </c>
      <c r="E1140" s="222">
        <f t="shared" si="177"/>
        <v>0</v>
      </c>
      <c r="F1140" s="221"/>
    </row>
    <row r="1141" ht="14.25" spans="1:6">
      <c r="A1141" s="221" t="s">
        <v>921</v>
      </c>
      <c r="B1141" s="221"/>
      <c r="C1141" s="221">
        <v>436</v>
      </c>
      <c r="D1141" s="221">
        <v>436</v>
      </c>
      <c r="E1141" s="222">
        <f t="shared" si="177"/>
        <v>100</v>
      </c>
      <c r="F1141" s="221"/>
    </row>
    <row r="1142" ht="14.25" spans="1:6">
      <c r="A1142" s="221" t="s">
        <v>922</v>
      </c>
      <c r="B1142" s="221"/>
      <c r="C1142" s="221">
        <f t="shared" ref="C1142:D1142" si="182">SUM(C1143:C1148)</f>
        <v>161</v>
      </c>
      <c r="D1142" s="221">
        <f t="shared" si="182"/>
        <v>161</v>
      </c>
      <c r="E1142" s="222">
        <f t="shared" si="177"/>
        <v>100</v>
      </c>
      <c r="F1142" s="221"/>
    </row>
    <row r="1143" ht="14.25" spans="1:6">
      <c r="A1143" s="221" t="s">
        <v>42</v>
      </c>
      <c r="B1143" s="221"/>
      <c r="C1143" s="221">
        <v>0</v>
      </c>
      <c r="D1143" s="221">
        <v>0</v>
      </c>
      <c r="E1143" s="222">
        <f t="shared" si="177"/>
        <v>0</v>
      </c>
      <c r="F1143" s="221"/>
    </row>
    <row r="1144" ht="14.25" spans="1:6">
      <c r="A1144" s="221" t="s">
        <v>43</v>
      </c>
      <c r="B1144" s="221"/>
      <c r="C1144" s="221">
        <v>0</v>
      </c>
      <c r="D1144" s="221">
        <v>0</v>
      </c>
      <c r="E1144" s="222">
        <f t="shared" si="177"/>
        <v>0</v>
      </c>
      <c r="F1144" s="221"/>
    </row>
    <row r="1145" ht="14.25" spans="1:6">
      <c r="A1145" s="221" t="s">
        <v>44</v>
      </c>
      <c r="B1145" s="221"/>
      <c r="C1145" s="221">
        <v>0</v>
      </c>
      <c r="D1145" s="221">
        <v>0</v>
      </c>
      <c r="E1145" s="222">
        <f t="shared" si="177"/>
        <v>0</v>
      </c>
      <c r="F1145" s="221"/>
    </row>
    <row r="1146" ht="14.25" spans="1:6">
      <c r="A1146" s="221" t="s">
        <v>923</v>
      </c>
      <c r="B1146" s="221"/>
      <c r="C1146" s="221">
        <v>0</v>
      </c>
      <c r="D1146" s="221">
        <v>0</v>
      </c>
      <c r="E1146" s="222">
        <f t="shared" si="177"/>
        <v>0</v>
      </c>
      <c r="F1146" s="221"/>
    </row>
    <row r="1147" ht="14.25" spans="1:6">
      <c r="A1147" s="221" t="s">
        <v>924</v>
      </c>
      <c r="B1147" s="221"/>
      <c r="C1147" s="221">
        <v>161</v>
      </c>
      <c r="D1147" s="221">
        <v>161</v>
      </c>
      <c r="E1147" s="222">
        <f t="shared" si="177"/>
        <v>100</v>
      </c>
      <c r="F1147" s="221"/>
    </row>
    <row r="1148" ht="14.25" spans="1:6">
      <c r="A1148" s="221" t="s">
        <v>925</v>
      </c>
      <c r="B1148" s="221"/>
      <c r="C1148" s="221">
        <v>0</v>
      </c>
      <c r="D1148" s="221">
        <v>0</v>
      </c>
      <c r="E1148" s="222">
        <f t="shared" si="177"/>
        <v>0</v>
      </c>
      <c r="F1148" s="221"/>
    </row>
    <row r="1149" ht="14.25" spans="1:6">
      <c r="A1149" s="221" t="s">
        <v>926</v>
      </c>
      <c r="B1149" s="221"/>
      <c r="C1149" s="221">
        <f t="shared" ref="C1149:D1149" si="183">SUM(C1150:C1155)</f>
        <v>200</v>
      </c>
      <c r="D1149" s="221">
        <f t="shared" si="183"/>
        <v>200</v>
      </c>
      <c r="E1149" s="222">
        <f t="shared" si="177"/>
        <v>100</v>
      </c>
      <c r="F1149" s="221"/>
    </row>
    <row r="1150" ht="14.25" spans="1:6">
      <c r="A1150" s="221" t="s">
        <v>927</v>
      </c>
      <c r="B1150" s="221"/>
      <c r="C1150" s="221">
        <v>0</v>
      </c>
      <c r="D1150" s="221">
        <v>0</v>
      </c>
      <c r="E1150" s="222">
        <f t="shared" si="177"/>
        <v>0</v>
      </c>
      <c r="F1150" s="221"/>
    </row>
    <row r="1151" ht="14.25" spans="1:6">
      <c r="A1151" s="221" t="s">
        <v>928</v>
      </c>
      <c r="B1151" s="221"/>
      <c r="C1151" s="221">
        <v>0</v>
      </c>
      <c r="D1151" s="221">
        <v>0</v>
      </c>
      <c r="E1151" s="222">
        <f t="shared" si="177"/>
        <v>0</v>
      </c>
      <c r="F1151" s="221"/>
    </row>
    <row r="1152" ht="14.25" spans="1:6">
      <c r="A1152" s="221" t="s">
        <v>929</v>
      </c>
      <c r="B1152" s="221"/>
      <c r="C1152" s="221">
        <v>15</v>
      </c>
      <c r="D1152" s="221">
        <v>15</v>
      </c>
      <c r="E1152" s="222">
        <f t="shared" si="177"/>
        <v>100</v>
      </c>
      <c r="F1152" s="221"/>
    </row>
    <row r="1153" ht="14.25" spans="1:6">
      <c r="A1153" s="221" t="s">
        <v>930</v>
      </c>
      <c r="B1153" s="221"/>
      <c r="C1153" s="221">
        <v>0</v>
      </c>
      <c r="D1153" s="221">
        <v>0</v>
      </c>
      <c r="E1153" s="222">
        <f t="shared" si="177"/>
        <v>0</v>
      </c>
      <c r="F1153" s="221"/>
    </row>
    <row r="1154" ht="14.25" spans="1:6">
      <c r="A1154" s="221" t="s">
        <v>931</v>
      </c>
      <c r="B1154" s="221"/>
      <c r="C1154" s="221">
        <v>15</v>
      </c>
      <c r="D1154" s="221">
        <v>15</v>
      </c>
      <c r="E1154" s="222">
        <f t="shared" si="177"/>
        <v>100</v>
      </c>
      <c r="F1154" s="221"/>
    </row>
    <row r="1155" ht="14.25" spans="1:6">
      <c r="A1155" s="221" t="s">
        <v>932</v>
      </c>
      <c r="B1155" s="221"/>
      <c r="C1155" s="221">
        <v>170</v>
      </c>
      <c r="D1155" s="221">
        <v>170</v>
      </c>
      <c r="E1155" s="222">
        <f t="shared" si="177"/>
        <v>100</v>
      </c>
      <c r="F1155" s="221"/>
    </row>
    <row r="1156" ht="14.25" spans="1:6">
      <c r="A1156" s="221" t="s">
        <v>933</v>
      </c>
      <c r="B1156" s="221"/>
      <c r="C1156" s="221">
        <f t="shared" ref="C1156:D1156" si="184">SUM(C1157,C1167,C1174,C1180)</f>
        <v>3460</v>
      </c>
      <c r="D1156" s="221">
        <f t="shared" si="184"/>
        <v>3460</v>
      </c>
      <c r="E1156" s="222">
        <f t="shared" si="177"/>
        <v>100</v>
      </c>
      <c r="F1156" s="221"/>
    </row>
    <row r="1157" ht="14.25" spans="1:6">
      <c r="A1157" s="221" t="s">
        <v>934</v>
      </c>
      <c r="B1157" s="221"/>
      <c r="C1157" s="221">
        <f t="shared" ref="C1157:D1157" si="185">SUM(C1158:C1166)</f>
        <v>1858</v>
      </c>
      <c r="D1157" s="221">
        <f t="shared" si="185"/>
        <v>1858</v>
      </c>
      <c r="E1157" s="222">
        <f t="shared" si="177"/>
        <v>100</v>
      </c>
      <c r="F1157" s="221"/>
    </row>
    <row r="1158" ht="14.25" spans="1:6">
      <c r="A1158" s="221" t="s">
        <v>42</v>
      </c>
      <c r="B1158" s="221"/>
      <c r="C1158" s="221">
        <v>370</v>
      </c>
      <c r="D1158" s="221">
        <v>370</v>
      </c>
      <c r="E1158" s="222">
        <f t="shared" si="177"/>
        <v>100</v>
      </c>
      <c r="F1158" s="221"/>
    </row>
    <row r="1159" ht="14.25" spans="1:6">
      <c r="A1159" s="221" t="s">
        <v>43</v>
      </c>
      <c r="B1159" s="221"/>
      <c r="C1159" s="221">
        <v>147</v>
      </c>
      <c r="D1159" s="221">
        <v>147</v>
      </c>
      <c r="E1159" s="222">
        <f t="shared" ref="E1159:E1222" si="186">IF(D1159=0,0,100)</f>
        <v>100</v>
      </c>
      <c r="F1159" s="221"/>
    </row>
    <row r="1160" ht="14.25" spans="1:6">
      <c r="A1160" s="221" t="s">
        <v>44</v>
      </c>
      <c r="B1160" s="221"/>
      <c r="C1160" s="221">
        <v>0</v>
      </c>
      <c r="D1160" s="221">
        <v>0</v>
      </c>
      <c r="E1160" s="222">
        <f t="shared" si="186"/>
        <v>0</v>
      </c>
      <c r="F1160" s="221"/>
    </row>
    <row r="1161" ht="14.25" spans="1:6">
      <c r="A1161" s="221" t="s">
        <v>935</v>
      </c>
      <c r="B1161" s="221"/>
      <c r="C1161" s="221">
        <v>0</v>
      </c>
      <c r="D1161" s="221">
        <v>0</v>
      </c>
      <c r="E1161" s="222">
        <f t="shared" si="186"/>
        <v>0</v>
      </c>
      <c r="F1161" s="221"/>
    </row>
    <row r="1162" ht="14.25" spans="1:6">
      <c r="A1162" s="221" t="s">
        <v>936</v>
      </c>
      <c r="B1162" s="221"/>
      <c r="C1162" s="221">
        <v>0</v>
      </c>
      <c r="D1162" s="221">
        <v>0</v>
      </c>
      <c r="E1162" s="222">
        <f t="shared" si="186"/>
        <v>0</v>
      </c>
      <c r="F1162" s="221"/>
    </row>
    <row r="1163" ht="14.25" spans="1:6">
      <c r="A1163" s="221" t="s">
        <v>937</v>
      </c>
      <c r="B1163" s="221"/>
      <c r="C1163" s="221">
        <v>0</v>
      </c>
      <c r="D1163" s="221">
        <v>0</v>
      </c>
      <c r="E1163" s="222">
        <f t="shared" si="186"/>
        <v>0</v>
      </c>
      <c r="F1163" s="221"/>
    </row>
    <row r="1164" ht="14.25" spans="1:6">
      <c r="A1164" s="221" t="s">
        <v>938</v>
      </c>
      <c r="B1164" s="221"/>
      <c r="C1164" s="221">
        <v>0</v>
      </c>
      <c r="D1164" s="221">
        <v>0</v>
      </c>
      <c r="E1164" s="222">
        <f t="shared" si="186"/>
        <v>0</v>
      </c>
      <c r="F1164" s="221"/>
    </row>
    <row r="1165" ht="14.25" spans="1:6">
      <c r="A1165" s="221" t="s">
        <v>51</v>
      </c>
      <c r="B1165" s="221"/>
      <c r="C1165" s="221">
        <v>0</v>
      </c>
      <c r="D1165" s="221">
        <v>0</v>
      </c>
      <c r="E1165" s="222">
        <f t="shared" si="186"/>
        <v>0</v>
      </c>
      <c r="F1165" s="221"/>
    </row>
    <row r="1166" ht="14.25" spans="1:6">
      <c r="A1166" s="221" t="s">
        <v>939</v>
      </c>
      <c r="B1166" s="221"/>
      <c r="C1166" s="221">
        <v>1341</v>
      </c>
      <c r="D1166" s="221">
        <v>1341</v>
      </c>
      <c r="E1166" s="222">
        <f t="shared" si="186"/>
        <v>100</v>
      </c>
      <c r="F1166" s="221"/>
    </row>
    <row r="1167" ht="14.25" spans="1:6">
      <c r="A1167" s="221" t="s">
        <v>940</v>
      </c>
      <c r="B1167" s="221"/>
      <c r="C1167" s="221">
        <f t="shared" ref="C1167:D1167" si="187">SUM(C1168:C1173)</f>
        <v>602</v>
      </c>
      <c r="D1167" s="221">
        <f t="shared" si="187"/>
        <v>602</v>
      </c>
      <c r="E1167" s="222">
        <f t="shared" si="186"/>
        <v>100</v>
      </c>
      <c r="F1167" s="221"/>
    </row>
    <row r="1168" ht="14.25" spans="1:6">
      <c r="A1168" s="221" t="s">
        <v>42</v>
      </c>
      <c r="B1168" s="221"/>
      <c r="C1168" s="221">
        <v>177</v>
      </c>
      <c r="D1168" s="221">
        <v>177</v>
      </c>
      <c r="E1168" s="222">
        <f t="shared" si="186"/>
        <v>100</v>
      </c>
      <c r="F1168" s="221"/>
    </row>
    <row r="1169" ht="14.25" spans="1:6">
      <c r="A1169" s="221" t="s">
        <v>43</v>
      </c>
      <c r="B1169" s="221"/>
      <c r="C1169" s="221">
        <v>284</v>
      </c>
      <c r="D1169" s="221">
        <v>284</v>
      </c>
      <c r="E1169" s="222">
        <f t="shared" si="186"/>
        <v>100</v>
      </c>
      <c r="F1169" s="221"/>
    </row>
    <row r="1170" ht="14.25" spans="1:6">
      <c r="A1170" s="221" t="s">
        <v>44</v>
      </c>
      <c r="B1170" s="221"/>
      <c r="C1170" s="221">
        <v>0</v>
      </c>
      <c r="D1170" s="221">
        <v>0</v>
      </c>
      <c r="E1170" s="222">
        <f t="shared" si="186"/>
        <v>0</v>
      </c>
      <c r="F1170" s="221"/>
    </row>
    <row r="1171" ht="14.25" spans="1:6">
      <c r="A1171" s="221" t="s">
        <v>941</v>
      </c>
      <c r="B1171" s="221"/>
      <c r="C1171" s="221">
        <v>5</v>
      </c>
      <c r="D1171" s="221">
        <v>5</v>
      </c>
      <c r="E1171" s="222">
        <f t="shared" si="186"/>
        <v>100</v>
      </c>
      <c r="F1171" s="221"/>
    </row>
    <row r="1172" ht="14.25" spans="1:6">
      <c r="A1172" s="221" t="s">
        <v>942</v>
      </c>
      <c r="B1172" s="221"/>
      <c r="C1172" s="221">
        <v>0</v>
      </c>
      <c r="D1172" s="221">
        <v>0</v>
      </c>
      <c r="E1172" s="222">
        <f t="shared" si="186"/>
        <v>0</v>
      </c>
      <c r="F1172" s="221"/>
    </row>
    <row r="1173" ht="14.25" spans="1:6">
      <c r="A1173" s="221" t="s">
        <v>943</v>
      </c>
      <c r="B1173" s="221"/>
      <c r="C1173" s="221">
        <v>136</v>
      </c>
      <c r="D1173" s="221">
        <v>136</v>
      </c>
      <c r="E1173" s="222">
        <f t="shared" si="186"/>
        <v>100</v>
      </c>
      <c r="F1173" s="221"/>
    </row>
    <row r="1174" ht="14.25" spans="1:6">
      <c r="A1174" s="221" t="s">
        <v>944</v>
      </c>
      <c r="B1174" s="221"/>
      <c r="C1174" s="221">
        <f t="shared" ref="C1174:D1174" si="188">SUM(C1175:C1179)</f>
        <v>0</v>
      </c>
      <c r="D1174" s="221">
        <f t="shared" si="188"/>
        <v>0</v>
      </c>
      <c r="E1174" s="222">
        <f t="shared" si="186"/>
        <v>0</v>
      </c>
      <c r="F1174" s="221"/>
    </row>
    <row r="1175" ht="14.25" spans="1:6">
      <c r="A1175" s="221" t="s">
        <v>42</v>
      </c>
      <c r="B1175" s="221"/>
      <c r="C1175" s="221">
        <v>0</v>
      </c>
      <c r="D1175" s="221">
        <v>0</v>
      </c>
      <c r="E1175" s="222">
        <f t="shared" si="186"/>
        <v>0</v>
      </c>
      <c r="F1175" s="221"/>
    </row>
    <row r="1176" ht="14.25" spans="1:6">
      <c r="A1176" s="221" t="s">
        <v>43</v>
      </c>
      <c r="B1176" s="221"/>
      <c r="C1176" s="221">
        <v>0</v>
      </c>
      <c r="D1176" s="221">
        <v>0</v>
      </c>
      <c r="E1176" s="222">
        <f t="shared" si="186"/>
        <v>0</v>
      </c>
      <c r="F1176" s="221"/>
    </row>
    <row r="1177" ht="14.25" spans="1:6">
      <c r="A1177" s="221" t="s">
        <v>44</v>
      </c>
      <c r="B1177" s="221"/>
      <c r="C1177" s="221">
        <v>0</v>
      </c>
      <c r="D1177" s="221">
        <v>0</v>
      </c>
      <c r="E1177" s="222">
        <f t="shared" si="186"/>
        <v>0</v>
      </c>
      <c r="F1177" s="221"/>
    </row>
    <row r="1178" ht="14.25" spans="1:6">
      <c r="A1178" s="221" t="s">
        <v>945</v>
      </c>
      <c r="B1178" s="221"/>
      <c r="C1178" s="221">
        <v>0</v>
      </c>
      <c r="D1178" s="221">
        <v>0</v>
      </c>
      <c r="E1178" s="222">
        <f t="shared" si="186"/>
        <v>0</v>
      </c>
      <c r="F1178" s="221"/>
    </row>
    <row r="1179" ht="14.25" spans="1:6">
      <c r="A1179" s="221" t="s">
        <v>946</v>
      </c>
      <c r="B1179" s="221"/>
      <c r="C1179" s="221">
        <v>0</v>
      </c>
      <c r="D1179" s="221">
        <v>0</v>
      </c>
      <c r="E1179" s="222">
        <f t="shared" si="186"/>
        <v>0</v>
      </c>
      <c r="F1179" s="221"/>
    </row>
    <row r="1180" ht="14.25" spans="1:6">
      <c r="A1180" s="221" t="s">
        <v>947</v>
      </c>
      <c r="B1180" s="221"/>
      <c r="C1180" s="221">
        <f t="shared" ref="C1180:D1180" si="189">SUM(C1181:C1182)</f>
        <v>1000</v>
      </c>
      <c r="D1180" s="221">
        <f t="shared" si="189"/>
        <v>1000</v>
      </c>
      <c r="E1180" s="222">
        <f t="shared" si="186"/>
        <v>100</v>
      </c>
      <c r="F1180" s="221"/>
    </row>
    <row r="1181" ht="14.25" spans="1:6">
      <c r="A1181" s="221" t="s">
        <v>948</v>
      </c>
      <c r="B1181" s="221"/>
      <c r="C1181" s="221">
        <v>0</v>
      </c>
      <c r="D1181" s="221">
        <v>0</v>
      </c>
      <c r="E1181" s="222">
        <f t="shared" si="186"/>
        <v>0</v>
      </c>
      <c r="F1181" s="221"/>
    </row>
    <row r="1182" ht="14.25" spans="1:6">
      <c r="A1182" s="221" t="s">
        <v>949</v>
      </c>
      <c r="B1182" s="221"/>
      <c r="C1182" s="221">
        <v>1000</v>
      </c>
      <c r="D1182" s="221">
        <v>1000</v>
      </c>
      <c r="E1182" s="222">
        <f t="shared" si="186"/>
        <v>100</v>
      </c>
      <c r="F1182" s="221"/>
    </row>
    <row r="1183" ht="14.25" spans="1:6">
      <c r="A1183" s="221" t="s">
        <v>950</v>
      </c>
      <c r="B1183" s="221"/>
      <c r="C1183" s="221">
        <f t="shared" ref="C1183:D1183" si="190">SUM(C1184,C1191,C1201,C1207,C1210)</f>
        <v>8</v>
      </c>
      <c r="D1183" s="221">
        <f t="shared" si="190"/>
        <v>8</v>
      </c>
      <c r="E1183" s="222">
        <f t="shared" si="186"/>
        <v>100</v>
      </c>
      <c r="F1183" s="221"/>
    </row>
    <row r="1184" ht="14.25" spans="1:6">
      <c r="A1184" s="221" t="s">
        <v>951</v>
      </c>
      <c r="B1184" s="221"/>
      <c r="C1184" s="221">
        <f t="shared" ref="C1184:D1184" si="191">SUM(C1185:C1190)</f>
        <v>0</v>
      </c>
      <c r="D1184" s="221">
        <f t="shared" si="191"/>
        <v>0</v>
      </c>
      <c r="E1184" s="222">
        <f t="shared" si="186"/>
        <v>0</v>
      </c>
      <c r="F1184" s="221"/>
    </row>
    <row r="1185" ht="14.25" spans="1:6">
      <c r="A1185" s="221" t="s">
        <v>42</v>
      </c>
      <c r="B1185" s="221"/>
      <c r="C1185" s="221">
        <v>0</v>
      </c>
      <c r="D1185" s="221">
        <v>0</v>
      </c>
      <c r="E1185" s="222">
        <f t="shared" si="186"/>
        <v>0</v>
      </c>
      <c r="F1185" s="221"/>
    </row>
    <row r="1186" ht="14.25" spans="1:6">
      <c r="A1186" s="221" t="s">
        <v>43</v>
      </c>
      <c r="B1186" s="221"/>
      <c r="C1186" s="221">
        <v>0</v>
      </c>
      <c r="D1186" s="221">
        <v>0</v>
      </c>
      <c r="E1186" s="222">
        <f t="shared" si="186"/>
        <v>0</v>
      </c>
      <c r="F1186" s="221"/>
    </row>
    <row r="1187" ht="14.25" spans="1:6">
      <c r="A1187" s="221" t="s">
        <v>44</v>
      </c>
      <c r="B1187" s="221"/>
      <c r="C1187" s="221">
        <v>0</v>
      </c>
      <c r="D1187" s="221">
        <v>0</v>
      </c>
      <c r="E1187" s="222">
        <f t="shared" si="186"/>
        <v>0</v>
      </c>
      <c r="F1187" s="221"/>
    </row>
    <row r="1188" ht="14.25" spans="1:6">
      <c r="A1188" s="221" t="s">
        <v>952</v>
      </c>
      <c r="B1188" s="221"/>
      <c r="C1188" s="221">
        <v>0</v>
      </c>
      <c r="D1188" s="221">
        <v>0</v>
      </c>
      <c r="E1188" s="222">
        <f t="shared" si="186"/>
        <v>0</v>
      </c>
      <c r="F1188" s="221"/>
    </row>
    <row r="1189" ht="14.25" spans="1:6">
      <c r="A1189" s="221" t="s">
        <v>51</v>
      </c>
      <c r="B1189" s="221"/>
      <c r="C1189" s="221">
        <v>0</v>
      </c>
      <c r="D1189" s="221">
        <v>0</v>
      </c>
      <c r="E1189" s="222">
        <f t="shared" si="186"/>
        <v>0</v>
      </c>
      <c r="F1189" s="221"/>
    </row>
    <row r="1190" ht="14.25" spans="1:6">
      <c r="A1190" s="221" t="s">
        <v>953</v>
      </c>
      <c r="B1190" s="221"/>
      <c r="C1190" s="221">
        <v>0</v>
      </c>
      <c r="D1190" s="221">
        <v>0</v>
      </c>
      <c r="E1190" s="222">
        <f t="shared" si="186"/>
        <v>0</v>
      </c>
      <c r="F1190" s="221"/>
    </row>
    <row r="1191" ht="14.25" spans="1:6">
      <c r="A1191" s="221" t="s">
        <v>954</v>
      </c>
      <c r="B1191" s="221"/>
      <c r="C1191" s="221">
        <f t="shared" ref="C1191:D1191" si="192">SUM(C1192:C1200)</f>
        <v>0</v>
      </c>
      <c r="D1191" s="221">
        <f t="shared" si="192"/>
        <v>0</v>
      </c>
      <c r="E1191" s="222">
        <f t="shared" si="186"/>
        <v>0</v>
      </c>
      <c r="F1191" s="221"/>
    </row>
    <row r="1192" ht="14.25" spans="1:6">
      <c r="A1192" s="221" t="s">
        <v>955</v>
      </c>
      <c r="B1192" s="221"/>
      <c r="C1192" s="221">
        <v>0</v>
      </c>
      <c r="D1192" s="221">
        <v>0</v>
      </c>
      <c r="E1192" s="222">
        <f t="shared" si="186"/>
        <v>0</v>
      </c>
      <c r="F1192" s="221"/>
    </row>
    <row r="1193" ht="14.25" spans="1:6">
      <c r="A1193" s="221" t="s">
        <v>956</v>
      </c>
      <c r="B1193" s="221"/>
      <c r="C1193" s="221">
        <v>0</v>
      </c>
      <c r="D1193" s="221">
        <v>0</v>
      </c>
      <c r="E1193" s="222">
        <f t="shared" si="186"/>
        <v>0</v>
      </c>
      <c r="F1193" s="221"/>
    </row>
    <row r="1194" ht="14.25" spans="1:6">
      <c r="A1194" s="221" t="s">
        <v>957</v>
      </c>
      <c r="B1194" s="221"/>
      <c r="C1194" s="221">
        <v>0</v>
      </c>
      <c r="D1194" s="221">
        <v>0</v>
      </c>
      <c r="E1194" s="222">
        <f t="shared" si="186"/>
        <v>0</v>
      </c>
      <c r="F1194" s="221"/>
    </row>
    <row r="1195" ht="14.25" spans="1:6">
      <c r="A1195" s="221" t="s">
        <v>958</v>
      </c>
      <c r="B1195" s="221"/>
      <c r="C1195" s="221">
        <v>0</v>
      </c>
      <c r="D1195" s="221">
        <v>0</v>
      </c>
      <c r="E1195" s="222">
        <f t="shared" si="186"/>
        <v>0</v>
      </c>
      <c r="F1195" s="221"/>
    </row>
    <row r="1196" ht="14.25" spans="1:6">
      <c r="A1196" s="221" t="s">
        <v>959</v>
      </c>
      <c r="B1196" s="221"/>
      <c r="C1196" s="221">
        <v>0</v>
      </c>
      <c r="D1196" s="221">
        <v>0</v>
      </c>
      <c r="E1196" s="222">
        <f t="shared" si="186"/>
        <v>0</v>
      </c>
      <c r="F1196" s="221"/>
    </row>
    <row r="1197" ht="14.25" spans="1:6">
      <c r="A1197" s="221" t="s">
        <v>960</v>
      </c>
      <c r="B1197" s="221"/>
      <c r="C1197" s="221">
        <v>0</v>
      </c>
      <c r="D1197" s="221">
        <v>0</v>
      </c>
      <c r="E1197" s="222">
        <f t="shared" si="186"/>
        <v>0</v>
      </c>
      <c r="F1197" s="221"/>
    </row>
    <row r="1198" ht="14.25" spans="1:6">
      <c r="A1198" s="221" t="s">
        <v>961</v>
      </c>
      <c r="B1198" s="221"/>
      <c r="C1198" s="221">
        <v>0</v>
      </c>
      <c r="D1198" s="221">
        <v>0</v>
      </c>
      <c r="E1198" s="222">
        <f t="shared" si="186"/>
        <v>0</v>
      </c>
      <c r="F1198" s="221"/>
    </row>
    <row r="1199" ht="14.25" spans="1:6">
      <c r="A1199" s="221" t="s">
        <v>962</v>
      </c>
      <c r="B1199" s="221"/>
      <c r="C1199" s="221">
        <v>0</v>
      </c>
      <c r="D1199" s="221">
        <v>0</v>
      </c>
      <c r="E1199" s="222">
        <f t="shared" si="186"/>
        <v>0</v>
      </c>
      <c r="F1199" s="221"/>
    </row>
    <row r="1200" ht="14.25" spans="1:6">
      <c r="A1200" s="221" t="s">
        <v>963</v>
      </c>
      <c r="B1200" s="221"/>
      <c r="C1200" s="221">
        <v>0</v>
      </c>
      <c r="D1200" s="221">
        <v>0</v>
      </c>
      <c r="E1200" s="222">
        <f t="shared" si="186"/>
        <v>0</v>
      </c>
      <c r="F1200" s="221"/>
    </row>
    <row r="1201" ht="14.25" spans="1:6">
      <c r="A1201" s="221" t="s">
        <v>964</v>
      </c>
      <c r="B1201" s="221"/>
      <c r="C1201" s="221">
        <f t="shared" ref="C1201:D1201" si="193">SUM(C1202:C1206)</f>
        <v>2</v>
      </c>
      <c r="D1201" s="221">
        <f t="shared" si="193"/>
        <v>2</v>
      </c>
      <c r="E1201" s="222">
        <f t="shared" si="186"/>
        <v>100</v>
      </c>
      <c r="F1201" s="221"/>
    </row>
    <row r="1202" ht="14.25" spans="1:6">
      <c r="A1202" s="221" t="s">
        <v>965</v>
      </c>
      <c r="B1202" s="221"/>
      <c r="C1202" s="221">
        <v>0</v>
      </c>
      <c r="D1202" s="221">
        <v>0</v>
      </c>
      <c r="E1202" s="222">
        <f t="shared" si="186"/>
        <v>0</v>
      </c>
      <c r="F1202" s="221"/>
    </row>
    <row r="1203" ht="14.25" spans="1:6">
      <c r="A1203" s="221" t="s">
        <v>966</v>
      </c>
      <c r="B1203" s="221"/>
      <c r="C1203" s="221">
        <v>0</v>
      </c>
      <c r="D1203" s="221">
        <v>0</v>
      </c>
      <c r="E1203" s="222">
        <f t="shared" si="186"/>
        <v>0</v>
      </c>
      <c r="F1203" s="221"/>
    </row>
    <row r="1204" ht="14.25" spans="1:6">
      <c r="A1204" s="221" t="s">
        <v>967</v>
      </c>
      <c r="B1204" s="221"/>
      <c r="C1204" s="221">
        <v>0</v>
      </c>
      <c r="D1204" s="221">
        <v>0</v>
      </c>
      <c r="E1204" s="222">
        <f t="shared" si="186"/>
        <v>0</v>
      </c>
      <c r="F1204" s="221"/>
    </row>
    <row r="1205" ht="14.25" spans="1:6">
      <c r="A1205" s="221" t="s">
        <v>968</v>
      </c>
      <c r="B1205" s="221"/>
      <c r="C1205" s="221">
        <v>0</v>
      </c>
      <c r="D1205" s="221">
        <v>0</v>
      </c>
      <c r="E1205" s="222">
        <f t="shared" si="186"/>
        <v>0</v>
      </c>
      <c r="F1205" s="221"/>
    </row>
    <row r="1206" ht="14.25" spans="1:6">
      <c r="A1206" s="221" t="s">
        <v>969</v>
      </c>
      <c r="B1206" s="221"/>
      <c r="C1206" s="221">
        <v>2</v>
      </c>
      <c r="D1206" s="221">
        <v>2</v>
      </c>
      <c r="E1206" s="222">
        <f t="shared" si="186"/>
        <v>100</v>
      </c>
      <c r="F1206" s="221"/>
    </row>
    <row r="1207" ht="14.25" spans="1:6">
      <c r="A1207" s="221" t="s">
        <v>970</v>
      </c>
      <c r="B1207" s="221"/>
      <c r="C1207" s="221">
        <f t="shared" ref="C1207:D1207" si="194">SUM(C1208:C1209)</f>
        <v>0</v>
      </c>
      <c r="D1207" s="221">
        <f t="shared" si="194"/>
        <v>0</v>
      </c>
      <c r="E1207" s="222">
        <f t="shared" si="186"/>
        <v>0</v>
      </c>
      <c r="F1207" s="221"/>
    </row>
    <row r="1208" ht="14.25" spans="1:6">
      <c r="A1208" s="221" t="s">
        <v>971</v>
      </c>
      <c r="B1208" s="221"/>
      <c r="C1208" s="221">
        <v>0</v>
      </c>
      <c r="D1208" s="221">
        <v>0</v>
      </c>
      <c r="E1208" s="222">
        <f t="shared" si="186"/>
        <v>0</v>
      </c>
      <c r="F1208" s="221"/>
    </row>
    <row r="1209" ht="14.25" spans="1:6">
      <c r="A1209" s="221" t="s">
        <v>972</v>
      </c>
      <c r="B1209" s="221"/>
      <c r="C1209" s="221">
        <v>0</v>
      </c>
      <c r="D1209" s="221">
        <v>0</v>
      </c>
      <c r="E1209" s="222">
        <f t="shared" si="186"/>
        <v>0</v>
      </c>
      <c r="F1209" s="221"/>
    </row>
    <row r="1210" ht="14.25" spans="1:6">
      <c r="A1210" s="221" t="s">
        <v>973</v>
      </c>
      <c r="B1210" s="221"/>
      <c r="C1210" s="221">
        <f t="shared" ref="C1210:D1210" si="195">C1211</f>
        <v>6</v>
      </c>
      <c r="D1210" s="221">
        <f t="shared" si="195"/>
        <v>6</v>
      </c>
      <c r="E1210" s="222">
        <f t="shared" si="186"/>
        <v>100</v>
      </c>
      <c r="F1210" s="221"/>
    </row>
    <row r="1211" ht="14.25" spans="1:6">
      <c r="A1211" s="221" t="s">
        <v>974</v>
      </c>
      <c r="B1211" s="221"/>
      <c r="C1211" s="221">
        <v>6</v>
      </c>
      <c r="D1211" s="221">
        <v>6</v>
      </c>
      <c r="E1211" s="222">
        <f t="shared" si="186"/>
        <v>100</v>
      </c>
      <c r="F1211" s="221"/>
    </row>
    <row r="1212" ht="14.25" spans="1:6">
      <c r="A1212" s="221" t="s">
        <v>975</v>
      </c>
      <c r="B1212" s="221"/>
      <c r="C1212" s="221">
        <f t="shared" ref="C1212:D1212" si="196">SUM(C1213:C1221)</f>
        <v>0</v>
      </c>
      <c r="D1212" s="221">
        <f t="shared" si="196"/>
        <v>0</v>
      </c>
      <c r="E1212" s="222">
        <f t="shared" si="186"/>
        <v>0</v>
      </c>
      <c r="F1212" s="221"/>
    </row>
    <row r="1213" ht="14.25" spans="1:6">
      <c r="A1213" s="221" t="s">
        <v>976</v>
      </c>
      <c r="B1213" s="221"/>
      <c r="C1213" s="221">
        <v>0</v>
      </c>
      <c r="D1213" s="221">
        <v>0</v>
      </c>
      <c r="E1213" s="222">
        <f t="shared" si="186"/>
        <v>0</v>
      </c>
      <c r="F1213" s="221"/>
    </row>
    <row r="1214" ht="14.25" spans="1:6">
      <c r="A1214" s="221" t="s">
        <v>977</v>
      </c>
      <c r="B1214" s="221"/>
      <c r="C1214" s="221">
        <v>0</v>
      </c>
      <c r="D1214" s="221">
        <v>0</v>
      </c>
      <c r="E1214" s="222">
        <f t="shared" si="186"/>
        <v>0</v>
      </c>
      <c r="F1214" s="221"/>
    </row>
    <row r="1215" ht="14.25" spans="1:6">
      <c r="A1215" s="221" t="s">
        <v>978</v>
      </c>
      <c r="B1215" s="221"/>
      <c r="C1215" s="221">
        <v>0</v>
      </c>
      <c r="D1215" s="221">
        <v>0</v>
      </c>
      <c r="E1215" s="222">
        <f t="shared" si="186"/>
        <v>0</v>
      </c>
      <c r="F1215" s="221"/>
    </row>
    <row r="1216" ht="14.25" spans="1:6">
      <c r="A1216" s="221" t="s">
        <v>979</v>
      </c>
      <c r="B1216" s="221"/>
      <c r="C1216" s="221">
        <v>0</v>
      </c>
      <c r="D1216" s="221">
        <v>0</v>
      </c>
      <c r="E1216" s="222">
        <f t="shared" si="186"/>
        <v>0</v>
      </c>
      <c r="F1216" s="221"/>
    </row>
    <row r="1217" ht="14.25" spans="1:6">
      <c r="A1217" s="221" t="s">
        <v>980</v>
      </c>
      <c r="B1217" s="221"/>
      <c r="C1217" s="221">
        <v>0</v>
      </c>
      <c r="D1217" s="221">
        <v>0</v>
      </c>
      <c r="E1217" s="222">
        <f t="shared" si="186"/>
        <v>0</v>
      </c>
      <c r="F1217" s="221"/>
    </row>
    <row r="1218" ht="14.25" spans="1:6">
      <c r="A1218" s="221" t="s">
        <v>708</v>
      </c>
      <c r="B1218" s="221"/>
      <c r="C1218" s="221">
        <v>0</v>
      </c>
      <c r="D1218" s="221">
        <v>0</v>
      </c>
      <c r="E1218" s="222">
        <f t="shared" si="186"/>
        <v>0</v>
      </c>
      <c r="F1218" s="221"/>
    </row>
    <row r="1219" ht="14.25" spans="1:6">
      <c r="A1219" s="221" t="s">
        <v>981</v>
      </c>
      <c r="B1219" s="221"/>
      <c r="C1219" s="221">
        <v>0</v>
      </c>
      <c r="D1219" s="221">
        <v>0</v>
      </c>
      <c r="E1219" s="222">
        <f t="shared" si="186"/>
        <v>0</v>
      </c>
      <c r="F1219" s="221"/>
    </row>
    <row r="1220" ht="14.25" spans="1:6">
      <c r="A1220" s="221" t="s">
        <v>982</v>
      </c>
      <c r="B1220" s="221"/>
      <c r="C1220" s="221">
        <v>0</v>
      </c>
      <c r="D1220" s="221">
        <v>0</v>
      </c>
      <c r="E1220" s="222">
        <f t="shared" si="186"/>
        <v>0</v>
      </c>
      <c r="F1220" s="221"/>
    </row>
    <row r="1221" ht="14.25" spans="1:6">
      <c r="A1221" s="221" t="s">
        <v>983</v>
      </c>
      <c r="B1221" s="221"/>
      <c r="C1221" s="221">
        <v>0</v>
      </c>
      <c r="D1221" s="221">
        <v>0</v>
      </c>
      <c r="E1221" s="222">
        <f t="shared" si="186"/>
        <v>0</v>
      </c>
      <c r="F1221" s="221"/>
    </row>
    <row r="1222" ht="14.25" spans="1:6">
      <c r="A1222" s="221" t="s">
        <v>984</v>
      </c>
      <c r="B1222" s="221"/>
      <c r="C1222" s="221">
        <f t="shared" ref="C1222:D1222" si="197">SUM(C1223,C1243,C1263,C1272,C1285,C1300)</f>
        <v>10273</v>
      </c>
      <c r="D1222" s="221">
        <f t="shared" si="197"/>
        <v>10273</v>
      </c>
      <c r="E1222" s="222">
        <f t="shared" si="186"/>
        <v>100</v>
      </c>
      <c r="F1222" s="221"/>
    </row>
    <row r="1223" ht="14.25" spans="1:6">
      <c r="A1223" s="221" t="s">
        <v>985</v>
      </c>
      <c r="B1223" s="221"/>
      <c r="C1223" s="221">
        <f t="shared" ref="C1223:D1223" si="198">SUM(C1224:C1242)</f>
        <v>10217</v>
      </c>
      <c r="D1223" s="221">
        <f t="shared" si="198"/>
        <v>10217</v>
      </c>
      <c r="E1223" s="222">
        <f t="shared" ref="E1223:E1286" si="199">IF(D1223=0,0,100)</f>
        <v>100</v>
      </c>
      <c r="F1223" s="221"/>
    </row>
    <row r="1224" ht="14.25" spans="1:6">
      <c r="A1224" s="221" t="s">
        <v>42</v>
      </c>
      <c r="B1224" s="221"/>
      <c r="C1224" s="221">
        <v>4744</v>
      </c>
      <c r="D1224" s="221">
        <v>4744</v>
      </c>
      <c r="E1224" s="222">
        <f t="shared" si="199"/>
        <v>100</v>
      </c>
      <c r="F1224" s="221"/>
    </row>
    <row r="1225" ht="14.25" spans="1:6">
      <c r="A1225" s="221" t="s">
        <v>43</v>
      </c>
      <c r="B1225" s="221"/>
      <c r="C1225" s="221">
        <v>122</v>
      </c>
      <c r="D1225" s="221">
        <v>122</v>
      </c>
      <c r="E1225" s="222">
        <f t="shared" si="199"/>
        <v>100</v>
      </c>
      <c r="F1225" s="221"/>
    </row>
    <row r="1226" ht="14.25" spans="1:6">
      <c r="A1226" s="221" t="s">
        <v>44</v>
      </c>
      <c r="B1226" s="221"/>
      <c r="C1226" s="221">
        <v>0</v>
      </c>
      <c r="D1226" s="221">
        <v>0</v>
      </c>
      <c r="E1226" s="222">
        <f t="shared" si="199"/>
        <v>0</v>
      </c>
      <c r="F1226" s="221"/>
    </row>
    <row r="1227" ht="14.25" spans="1:6">
      <c r="A1227" s="221" t="s">
        <v>986</v>
      </c>
      <c r="B1227" s="221"/>
      <c r="C1227" s="221">
        <v>0</v>
      </c>
      <c r="D1227" s="221">
        <v>0</v>
      </c>
      <c r="E1227" s="222">
        <f t="shared" si="199"/>
        <v>0</v>
      </c>
      <c r="F1227" s="221"/>
    </row>
    <row r="1228" ht="14.25" spans="1:6">
      <c r="A1228" s="221" t="s">
        <v>987</v>
      </c>
      <c r="B1228" s="221"/>
      <c r="C1228" s="221">
        <v>6</v>
      </c>
      <c r="D1228" s="221">
        <v>6</v>
      </c>
      <c r="E1228" s="222">
        <f t="shared" si="199"/>
        <v>100</v>
      </c>
      <c r="F1228" s="221"/>
    </row>
    <row r="1229" ht="14.25" spans="1:6">
      <c r="A1229" s="221" t="s">
        <v>988</v>
      </c>
      <c r="B1229" s="221"/>
      <c r="C1229" s="221">
        <v>0</v>
      </c>
      <c r="D1229" s="221">
        <v>0</v>
      </c>
      <c r="E1229" s="222">
        <f t="shared" si="199"/>
        <v>0</v>
      </c>
      <c r="F1229" s="221"/>
    </row>
    <row r="1230" ht="14.25" spans="1:6">
      <c r="A1230" s="221" t="s">
        <v>989</v>
      </c>
      <c r="B1230" s="221"/>
      <c r="C1230" s="221">
        <v>0</v>
      </c>
      <c r="D1230" s="221">
        <v>0</v>
      </c>
      <c r="E1230" s="222">
        <f t="shared" si="199"/>
        <v>0</v>
      </c>
      <c r="F1230" s="221"/>
    </row>
    <row r="1231" ht="14.25" spans="1:6">
      <c r="A1231" s="221" t="s">
        <v>990</v>
      </c>
      <c r="B1231" s="221"/>
      <c r="C1231" s="221">
        <v>0</v>
      </c>
      <c r="D1231" s="221">
        <v>0</v>
      </c>
      <c r="E1231" s="222">
        <f t="shared" si="199"/>
        <v>0</v>
      </c>
      <c r="F1231" s="221"/>
    </row>
    <row r="1232" ht="14.25" spans="1:6">
      <c r="A1232" s="221" t="s">
        <v>991</v>
      </c>
      <c r="B1232" s="221"/>
      <c r="C1232" s="221">
        <v>0</v>
      </c>
      <c r="D1232" s="221">
        <v>0</v>
      </c>
      <c r="E1232" s="222">
        <f t="shared" si="199"/>
        <v>0</v>
      </c>
      <c r="F1232" s="221"/>
    </row>
    <row r="1233" ht="14.25" spans="1:6">
      <c r="A1233" s="221" t="s">
        <v>992</v>
      </c>
      <c r="B1233" s="221"/>
      <c r="C1233" s="221">
        <v>1246</v>
      </c>
      <c r="D1233" s="221">
        <v>1246</v>
      </c>
      <c r="E1233" s="222">
        <f t="shared" si="199"/>
        <v>100</v>
      </c>
      <c r="F1233" s="221"/>
    </row>
    <row r="1234" ht="14.25" spans="1:6">
      <c r="A1234" s="221" t="s">
        <v>993</v>
      </c>
      <c r="B1234" s="221"/>
      <c r="C1234" s="221">
        <v>2489</v>
      </c>
      <c r="D1234" s="221">
        <v>2489</v>
      </c>
      <c r="E1234" s="222">
        <f t="shared" si="199"/>
        <v>100</v>
      </c>
      <c r="F1234" s="221"/>
    </row>
    <row r="1235" ht="14.25" spans="1:6">
      <c r="A1235" s="221" t="s">
        <v>994</v>
      </c>
      <c r="B1235" s="221"/>
      <c r="C1235" s="221">
        <v>0</v>
      </c>
      <c r="D1235" s="221">
        <v>0</v>
      </c>
      <c r="E1235" s="222">
        <f t="shared" si="199"/>
        <v>0</v>
      </c>
      <c r="F1235" s="221"/>
    </row>
    <row r="1236" ht="14.25" spans="1:6">
      <c r="A1236" s="221" t="s">
        <v>995</v>
      </c>
      <c r="B1236" s="221"/>
      <c r="C1236" s="221">
        <v>0</v>
      </c>
      <c r="D1236" s="221">
        <v>0</v>
      </c>
      <c r="E1236" s="222">
        <f t="shared" si="199"/>
        <v>0</v>
      </c>
      <c r="F1236" s="221"/>
    </row>
    <row r="1237" ht="14.25" spans="1:6">
      <c r="A1237" s="221" t="s">
        <v>996</v>
      </c>
      <c r="B1237" s="221"/>
      <c r="C1237" s="221">
        <v>0</v>
      </c>
      <c r="D1237" s="221">
        <v>0</v>
      </c>
      <c r="E1237" s="222">
        <f t="shared" si="199"/>
        <v>0</v>
      </c>
      <c r="F1237" s="221"/>
    </row>
    <row r="1238" ht="14.25" spans="1:6">
      <c r="A1238" s="221" t="s">
        <v>997</v>
      </c>
      <c r="B1238" s="221"/>
      <c r="C1238" s="221">
        <v>0</v>
      </c>
      <c r="D1238" s="221">
        <v>0</v>
      </c>
      <c r="E1238" s="222">
        <f t="shared" si="199"/>
        <v>0</v>
      </c>
      <c r="F1238" s="221"/>
    </row>
    <row r="1239" ht="14.25" spans="1:6">
      <c r="A1239" s="221" t="s">
        <v>998</v>
      </c>
      <c r="B1239" s="221"/>
      <c r="C1239" s="221">
        <v>0</v>
      </c>
      <c r="D1239" s="221">
        <v>0</v>
      </c>
      <c r="E1239" s="222">
        <f t="shared" si="199"/>
        <v>0</v>
      </c>
      <c r="F1239" s="221"/>
    </row>
    <row r="1240" ht="14.25" spans="1:6">
      <c r="A1240" s="221" t="s">
        <v>999</v>
      </c>
      <c r="B1240" s="221"/>
      <c r="C1240" s="221">
        <v>0</v>
      </c>
      <c r="D1240" s="221">
        <v>0</v>
      </c>
      <c r="E1240" s="222">
        <f t="shared" si="199"/>
        <v>0</v>
      </c>
      <c r="F1240" s="221"/>
    </row>
    <row r="1241" ht="14.25" spans="1:6">
      <c r="A1241" s="221" t="s">
        <v>51</v>
      </c>
      <c r="B1241" s="221"/>
      <c r="C1241" s="221">
        <v>574</v>
      </c>
      <c r="D1241" s="221">
        <v>574</v>
      </c>
      <c r="E1241" s="222">
        <f t="shared" si="199"/>
        <v>100</v>
      </c>
      <c r="F1241" s="221"/>
    </row>
    <row r="1242" ht="14.25" spans="1:6">
      <c r="A1242" s="221" t="s">
        <v>1000</v>
      </c>
      <c r="B1242" s="221"/>
      <c r="C1242" s="221">
        <v>1036</v>
      </c>
      <c r="D1242" s="221">
        <v>1036</v>
      </c>
      <c r="E1242" s="222">
        <f t="shared" si="199"/>
        <v>100</v>
      </c>
      <c r="F1242" s="221"/>
    </row>
    <row r="1243" ht="14.25" spans="1:6">
      <c r="A1243" s="221" t="s">
        <v>1001</v>
      </c>
      <c r="B1243" s="221"/>
      <c r="C1243" s="221">
        <f t="shared" ref="C1243:D1243" si="200">SUM(C1244:C1262)</f>
        <v>0</v>
      </c>
      <c r="D1243" s="221">
        <f t="shared" si="200"/>
        <v>0</v>
      </c>
      <c r="E1243" s="222">
        <f t="shared" si="199"/>
        <v>0</v>
      </c>
      <c r="F1243" s="221"/>
    </row>
    <row r="1244" ht="14.25" spans="1:6">
      <c r="A1244" s="221" t="s">
        <v>42</v>
      </c>
      <c r="B1244" s="221"/>
      <c r="C1244" s="221">
        <v>0</v>
      </c>
      <c r="D1244" s="221">
        <v>0</v>
      </c>
      <c r="E1244" s="222">
        <f t="shared" si="199"/>
        <v>0</v>
      </c>
      <c r="F1244" s="221"/>
    </row>
    <row r="1245" ht="14.25" spans="1:6">
      <c r="A1245" s="221" t="s">
        <v>43</v>
      </c>
      <c r="B1245" s="221"/>
      <c r="C1245" s="221">
        <v>0</v>
      </c>
      <c r="D1245" s="221">
        <v>0</v>
      </c>
      <c r="E1245" s="222">
        <f t="shared" si="199"/>
        <v>0</v>
      </c>
      <c r="F1245" s="221"/>
    </row>
    <row r="1246" ht="14.25" spans="1:6">
      <c r="A1246" s="221" t="s">
        <v>44</v>
      </c>
      <c r="B1246" s="221"/>
      <c r="C1246" s="221">
        <v>0</v>
      </c>
      <c r="D1246" s="221">
        <v>0</v>
      </c>
      <c r="E1246" s="222">
        <f t="shared" si="199"/>
        <v>0</v>
      </c>
      <c r="F1246" s="221"/>
    </row>
    <row r="1247" ht="14.25" spans="1:6">
      <c r="A1247" s="221" t="s">
        <v>1002</v>
      </c>
      <c r="B1247" s="221"/>
      <c r="C1247" s="221">
        <v>0</v>
      </c>
      <c r="D1247" s="221">
        <v>0</v>
      </c>
      <c r="E1247" s="222">
        <f t="shared" si="199"/>
        <v>0</v>
      </c>
      <c r="F1247" s="221"/>
    </row>
    <row r="1248" ht="14.25" spans="1:6">
      <c r="A1248" s="221" t="s">
        <v>1003</v>
      </c>
      <c r="B1248" s="221"/>
      <c r="C1248" s="221">
        <v>0</v>
      </c>
      <c r="D1248" s="221">
        <v>0</v>
      </c>
      <c r="E1248" s="222">
        <f t="shared" si="199"/>
        <v>0</v>
      </c>
      <c r="F1248" s="221"/>
    </row>
    <row r="1249" ht="14.25" spans="1:6">
      <c r="A1249" s="221" t="s">
        <v>1004</v>
      </c>
      <c r="B1249" s="221"/>
      <c r="C1249" s="221">
        <v>0</v>
      </c>
      <c r="D1249" s="221">
        <v>0</v>
      </c>
      <c r="E1249" s="222">
        <f t="shared" si="199"/>
        <v>0</v>
      </c>
      <c r="F1249" s="221"/>
    </row>
    <row r="1250" ht="14.25" spans="1:6">
      <c r="A1250" s="221" t="s">
        <v>1005</v>
      </c>
      <c r="B1250" s="221"/>
      <c r="C1250" s="221">
        <v>0</v>
      </c>
      <c r="D1250" s="221">
        <v>0</v>
      </c>
      <c r="E1250" s="222">
        <f t="shared" si="199"/>
        <v>0</v>
      </c>
      <c r="F1250" s="221"/>
    </row>
    <row r="1251" ht="14.25" spans="1:6">
      <c r="A1251" s="221" t="s">
        <v>1006</v>
      </c>
      <c r="B1251" s="221"/>
      <c r="C1251" s="221">
        <v>0</v>
      </c>
      <c r="D1251" s="221">
        <v>0</v>
      </c>
      <c r="E1251" s="222">
        <f t="shared" si="199"/>
        <v>0</v>
      </c>
      <c r="F1251" s="221"/>
    </row>
    <row r="1252" ht="14.25" spans="1:6">
      <c r="A1252" s="221" t="s">
        <v>1007</v>
      </c>
      <c r="B1252" s="221"/>
      <c r="C1252" s="221">
        <v>0</v>
      </c>
      <c r="D1252" s="221">
        <v>0</v>
      </c>
      <c r="E1252" s="222">
        <f t="shared" si="199"/>
        <v>0</v>
      </c>
      <c r="F1252" s="221"/>
    </row>
    <row r="1253" ht="14.25" spans="1:6">
      <c r="A1253" s="221" t="s">
        <v>1008</v>
      </c>
      <c r="B1253" s="221"/>
      <c r="C1253" s="221">
        <v>0</v>
      </c>
      <c r="D1253" s="221">
        <v>0</v>
      </c>
      <c r="E1253" s="222">
        <f t="shared" si="199"/>
        <v>0</v>
      </c>
      <c r="F1253" s="221"/>
    </row>
    <row r="1254" ht="14.25" spans="1:6">
      <c r="A1254" s="221" t="s">
        <v>1009</v>
      </c>
      <c r="B1254" s="221"/>
      <c r="C1254" s="221">
        <v>0</v>
      </c>
      <c r="D1254" s="221">
        <v>0</v>
      </c>
      <c r="E1254" s="222">
        <f t="shared" si="199"/>
        <v>0</v>
      </c>
      <c r="F1254" s="221"/>
    </row>
    <row r="1255" ht="14.25" spans="1:6">
      <c r="A1255" s="221" t="s">
        <v>1010</v>
      </c>
      <c r="B1255" s="221"/>
      <c r="C1255" s="221">
        <v>0</v>
      </c>
      <c r="D1255" s="221">
        <v>0</v>
      </c>
      <c r="E1255" s="222">
        <f t="shared" si="199"/>
        <v>0</v>
      </c>
      <c r="F1255" s="221"/>
    </row>
    <row r="1256" ht="14.25" spans="1:6">
      <c r="A1256" s="221" t="s">
        <v>1011</v>
      </c>
      <c r="B1256" s="221"/>
      <c r="C1256" s="221">
        <v>0</v>
      </c>
      <c r="D1256" s="221">
        <v>0</v>
      </c>
      <c r="E1256" s="222">
        <f t="shared" si="199"/>
        <v>0</v>
      </c>
      <c r="F1256" s="221"/>
    </row>
    <row r="1257" ht="14.25" spans="1:6">
      <c r="A1257" s="221" t="s">
        <v>1012</v>
      </c>
      <c r="B1257" s="221"/>
      <c r="C1257" s="221">
        <v>0</v>
      </c>
      <c r="D1257" s="221">
        <v>0</v>
      </c>
      <c r="E1257" s="222">
        <f t="shared" si="199"/>
        <v>0</v>
      </c>
      <c r="F1257" s="221"/>
    </row>
    <row r="1258" ht="14.25" spans="1:6">
      <c r="A1258" s="221" t="s">
        <v>1013</v>
      </c>
      <c r="B1258" s="221"/>
      <c r="C1258" s="221">
        <v>0</v>
      </c>
      <c r="D1258" s="221">
        <v>0</v>
      </c>
      <c r="E1258" s="222">
        <f t="shared" si="199"/>
        <v>0</v>
      </c>
      <c r="F1258" s="221"/>
    </row>
    <row r="1259" ht="14.25" spans="1:6">
      <c r="A1259" s="221" t="s">
        <v>1014</v>
      </c>
      <c r="B1259" s="221"/>
      <c r="C1259" s="221">
        <v>0</v>
      </c>
      <c r="D1259" s="221">
        <v>0</v>
      </c>
      <c r="E1259" s="222">
        <f t="shared" si="199"/>
        <v>0</v>
      </c>
      <c r="F1259" s="221"/>
    </row>
    <row r="1260" ht="14.25" spans="1:6">
      <c r="A1260" s="221" t="s">
        <v>1015</v>
      </c>
      <c r="B1260" s="221"/>
      <c r="C1260" s="221">
        <v>0</v>
      </c>
      <c r="D1260" s="221">
        <v>0</v>
      </c>
      <c r="E1260" s="222">
        <f t="shared" si="199"/>
        <v>0</v>
      </c>
      <c r="F1260" s="221"/>
    </row>
    <row r="1261" ht="14.25" spans="1:6">
      <c r="A1261" s="221" t="s">
        <v>51</v>
      </c>
      <c r="B1261" s="221"/>
      <c r="C1261" s="221">
        <v>0</v>
      </c>
      <c r="D1261" s="221">
        <v>0</v>
      </c>
      <c r="E1261" s="222">
        <f t="shared" si="199"/>
        <v>0</v>
      </c>
      <c r="F1261" s="221"/>
    </row>
    <row r="1262" ht="14.25" spans="1:6">
      <c r="A1262" s="221" t="s">
        <v>1016</v>
      </c>
      <c r="B1262" s="221"/>
      <c r="C1262" s="221">
        <v>0</v>
      </c>
      <c r="D1262" s="221">
        <v>0</v>
      </c>
      <c r="E1262" s="222">
        <f t="shared" si="199"/>
        <v>0</v>
      </c>
      <c r="F1262" s="221"/>
    </row>
    <row r="1263" ht="14.25" spans="1:6">
      <c r="A1263" s="221" t="s">
        <v>1017</v>
      </c>
      <c r="B1263" s="221"/>
      <c r="C1263" s="221">
        <f t="shared" ref="C1263:D1263" si="201">SUM(C1264:C1271)</f>
        <v>0</v>
      </c>
      <c r="D1263" s="221">
        <f t="shared" si="201"/>
        <v>0</v>
      </c>
      <c r="E1263" s="222">
        <f t="shared" si="199"/>
        <v>0</v>
      </c>
      <c r="F1263" s="221"/>
    </row>
    <row r="1264" ht="14.25" spans="1:6">
      <c r="A1264" s="221" t="s">
        <v>42</v>
      </c>
      <c r="B1264" s="221"/>
      <c r="C1264" s="221">
        <v>0</v>
      </c>
      <c r="D1264" s="221">
        <v>0</v>
      </c>
      <c r="E1264" s="222">
        <f t="shared" si="199"/>
        <v>0</v>
      </c>
      <c r="F1264" s="221"/>
    </row>
    <row r="1265" ht="14.25" spans="1:6">
      <c r="A1265" s="221" t="s">
        <v>43</v>
      </c>
      <c r="B1265" s="221"/>
      <c r="C1265" s="221">
        <v>0</v>
      </c>
      <c r="D1265" s="221">
        <v>0</v>
      </c>
      <c r="E1265" s="222">
        <f t="shared" si="199"/>
        <v>0</v>
      </c>
      <c r="F1265" s="221"/>
    </row>
    <row r="1266" ht="14.25" spans="1:6">
      <c r="A1266" s="221" t="s">
        <v>44</v>
      </c>
      <c r="B1266" s="221"/>
      <c r="C1266" s="221">
        <v>0</v>
      </c>
      <c r="D1266" s="221">
        <v>0</v>
      </c>
      <c r="E1266" s="222">
        <f t="shared" si="199"/>
        <v>0</v>
      </c>
      <c r="F1266" s="221"/>
    </row>
    <row r="1267" ht="14.25" spans="1:6">
      <c r="A1267" s="221" t="s">
        <v>1018</v>
      </c>
      <c r="B1267" s="221"/>
      <c r="C1267" s="221">
        <v>0</v>
      </c>
      <c r="D1267" s="221">
        <v>0</v>
      </c>
      <c r="E1267" s="222">
        <f t="shared" si="199"/>
        <v>0</v>
      </c>
      <c r="F1267" s="221"/>
    </row>
    <row r="1268" ht="14.25" spans="1:6">
      <c r="A1268" s="221" t="s">
        <v>1019</v>
      </c>
      <c r="B1268" s="221"/>
      <c r="C1268" s="221">
        <v>0</v>
      </c>
      <c r="D1268" s="221">
        <v>0</v>
      </c>
      <c r="E1268" s="222">
        <f t="shared" si="199"/>
        <v>0</v>
      </c>
      <c r="F1268" s="221"/>
    </row>
    <row r="1269" ht="14.25" spans="1:6">
      <c r="A1269" s="221" t="s">
        <v>1020</v>
      </c>
      <c r="B1269" s="221"/>
      <c r="C1269" s="221">
        <v>0</v>
      </c>
      <c r="D1269" s="221">
        <v>0</v>
      </c>
      <c r="E1269" s="222">
        <f t="shared" si="199"/>
        <v>0</v>
      </c>
      <c r="F1269" s="221"/>
    </row>
    <row r="1270" ht="14.25" spans="1:6">
      <c r="A1270" s="221" t="s">
        <v>51</v>
      </c>
      <c r="B1270" s="221"/>
      <c r="C1270" s="221">
        <v>0</v>
      </c>
      <c r="D1270" s="221">
        <v>0</v>
      </c>
      <c r="E1270" s="222">
        <f t="shared" si="199"/>
        <v>0</v>
      </c>
      <c r="F1270" s="221"/>
    </row>
    <row r="1271" ht="14.25" spans="1:6">
      <c r="A1271" s="221" t="s">
        <v>1021</v>
      </c>
      <c r="B1271" s="221"/>
      <c r="C1271" s="221">
        <v>0</v>
      </c>
      <c r="D1271" s="221">
        <v>0</v>
      </c>
      <c r="E1271" s="222">
        <f t="shared" si="199"/>
        <v>0</v>
      </c>
      <c r="F1271" s="221"/>
    </row>
    <row r="1272" ht="14.25" spans="1:6">
      <c r="A1272" s="221" t="s">
        <v>1022</v>
      </c>
      <c r="B1272" s="221"/>
      <c r="C1272" s="221">
        <f t="shared" ref="C1272:D1272" si="202">SUM(C1273:C1284)</f>
        <v>0</v>
      </c>
      <c r="D1272" s="221">
        <f t="shared" si="202"/>
        <v>0</v>
      </c>
      <c r="E1272" s="222">
        <f t="shared" si="199"/>
        <v>0</v>
      </c>
      <c r="F1272" s="221"/>
    </row>
    <row r="1273" ht="14.25" spans="1:6">
      <c r="A1273" s="221" t="s">
        <v>42</v>
      </c>
      <c r="B1273" s="221"/>
      <c r="C1273" s="221">
        <v>0</v>
      </c>
      <c r="D1273" s="221">
        <v>0</v>
      </c>
      <c r="E1273" s="222">
        <f t="shared" si="199"/>
        <v>0</v>
      </c>
      <c r="F1273" s="221"/>
    </row>
    <row r="1274" ht="14.25" spans="1:6">
      <c r="A1274" s="221" t="s">
        <v>43</v>
      </c>
      <c r="B1274" s="221"/>
      <c r="C1274" s="221">
        <v>0</v>
      </c>
      <c r="D1274" s="221">
        <v>0</v>
      </c>
      <c r="E1274" s="222">
        <f t="shared" si="199"/>
        <v>0</v>
      </c>
      <c r="F1274" s="221"/>
    </row>
    <row r="1275" ht="14.25" spans="1:6">
      <c r="A1275" s="221" t="s">
        <v>44</v>
      </c>
      <c r="B1275" s="221"/>
      <c r="C1275" s="221">
        <v>0</v>
      </c>
      <c r="D1275" s="221">
        <v>0</v>
      </c>
      <c r="E1275" s="222">
        <f t="shared" si="199"/>
        <v>0</v>
      </c>
      <c r="F1275" s="221"/>
    </row>
    <row r="1276" ht="14.25" spans="1:6">
      <c r="A1276" s="221" t="s">
        <v>1023</v>
      </c>
      <c r="B1276" s="221"/>
      <c r="C1276" s="221">
        <v>0</v>
      </c>
      <c r="D1276" s="221">
        <v>0</v>
      </c>
      <c r="E1276" s="222">
        <f t="shared" si="199"/>
        <v>0</v>
      </c>
      <c r="F1276" s="221"/>
    </row>
    <row r="1277" ht="14.25" spans="1:6">
      <c r="A1277" s="221" t="s">
        <v>1024</v>
      </c>
      <c r="B1277" s="221"/>
      <c r="C1277" s="221">
        <v>0</v>
      </c>
      <c r="D1277" s="221">
        <v>0</v>
      </c>
      <c r="E1277" s="222">
        <f t="shared" si="199"/>
        <v>0</v>
      </c>
      <c r="F1277" s="221"/>
    </row>
    <row r="1278" ht="14.25" spans="1:6">
      <c r="A1278" s="221" t="s">
        <v>1025</v>
      </c>
      <c r="B1278" s="221"/>
      <c r="C1278" s="221">
        <v>0</v>
      </c>
      <c r="D1278" s="221">
        <v>0</v>
      </c>
      <c r="E1278" s="222">
        <f t="shared" si="199"/>
        <v>0</v>
      </c>
      <c r="F1278" s="221"/>
    </row>
    <row r="1279" ht="14.25" spans="1:6">
      <c r="A1279" s="221" t="s">
        <v>1026</v>
      </c>
      <c r="B1279" s="221"/>
      <c r="C1279" s="221">
        <v>0</v>
      </c>
      <c r="D1279" s="221">
        <v>0</v>
      </c>
      <c r="E1279" s="222">
        <f t="shared" si="199"/>
        <v>0</v>
      </c>
      <c r="F1279" s="221"/>
    </row>
    <row r="1280" ht="14.25" spans="1:6">
      <c r="A1280" s="221" t="s">
        <v>1027</v>
      </c>
      <c r="B1280" s="221"/>
      <c r="C1280" s="221">
        <v>0</v>
      </c>
      <c r="D1280" s="221">
        <v>0</v>
      </c>
      <c r="E1280" s="222">
        <f t="shared" si="199"/>
        <v>0</v>
      </c>
      <c r="F1280" s="221"/>
    </row>
    <row r="1281" ht="14.25" spans="1:6">
      <c r="A1281" s="221" t="s">
        <v>1028</v>
      </c>
      <c r="B1281" s="221"/>
      <c r="C1281" s="221">
        <v>0</v>
      </c>
      <c r="D1281" s="221">
        <v>0</v>
      </c>
      <c r="E1281" s="222">
        <f t="shared" si="199"/>
        <v>0</v>
      </c>
      <c r="F1281" s="221"/>
    </row>
    <row r="1282" ht="14.25" spans="1:6">
      <c r="A1282" s="221" t="s">
        <v>1029</v>
      </c>
      <c r="B1282" s="221"/>
      <c r="C1282" s="221">
        <v>0</v>
      </c>
      <c r="D1282" s="221">
        <v>0</v>
      </c>
      <c r="E1282" s="222">
        <f t="shared" si="199"/>
        <v>0</v>
      </c>
      <c r="F1282" s="221"/>
    </row>
    <row r="1283" ht="14.25" spans="1:6">
      <c r="A1283" s="221" t="s">
        <v>1030</v>
      </c>
      <c r="B1283" s="221"/>
      <c r="C1283" s="221">
        <v>0</v>
      </c>
      <c r="D1283" s="221">
        <v>0</v>
      </c>
      <c r="E1283" s="222">
        <f t="shared" si="199"/>
        <v>0</v>
      </c>
      <c r="F1283" s="221"/>
    </row>
    <row r="1284" ht="14.25" spans="1:6">
      <c r="A1284" s="221" t="s">
        <v>1031</v>
      </c>
      <c r="B1284" s="221"/>
      <c r="C1284" s="221">
        <v>0</v>
      </c>
      <c r="D1284" s="221">
        <v>0</v>
      </c>
      <c r="E1284" s="222">
        <f t="shared" si="199"/>
        <v>0</v>
      </c>
      <c r="F1284" s="221"/>
    </row>
    <row r="1285" ht="14.25" spans="1:6">
      <c r="A1285" s="221" t="s">
        <v>1032</v>
      </c>
      <c r="B1285" s="221"/>
      <c r="C1285" s="221">
        <f t="shared" ref="C1285:D1285" si="203">SUM(C1286:C1299)</f>
        <v>56</v>
      </c>
      <c r="D1285" s="221">
        <f t="shared" si="203"/>
        <v>56</v>
      </c>
      <c r="E1285" s="222">
        <f t="shared" si="199"/>
        <v>100</v>
      </c>
      <c r="F1285" s="221"/>
    </row>
    <row r="1286" ht="14.25" spans="1:6">
      <c r="A1286" s="221" t="s">
        <v>42</v>
      </c>
      <c r="B1286" s="221"/>
      <c r="C1286" s="221">
        <v>0</v>
      </c>
      <c r="D1286" s="221">
        <v>0</v>
      </c>
      <c r="E1286" s="222">
        <f t="shared" si="199"/>
        <v>0</v>
      </c>
      <c r="F1286" s="221"/>
    </row>
    <row r="1287" ht="14.25" spans="1:6">
      <c r="A1287" s="221" t="s">
        <v>43</v>
      </c>
      <c r="B1287" s="221"/>
      <c r="C1287" s="221">
        <v>56</v>
      </c>
      <c r="D1287" s="221">
        <v>56</v>
      </c>
      <c r="E1287" s="222">
        <f t="shared" ref="E1287:E1350" si="204">IF(D1287=0,0,100)</f>
        <v>100</v>
      </c>
      <c r="F1287" s="221"/>
    </row>
    <row r="1288" ht="14.25" spans="1:6">
      <c r="A1288" s="221" t="s">
        <v>44</v>
      </c>
      <c r="B1288" s="221"/>
      <c r="C1288" s="221">
        <v>0</v>
      </c>
      <c r="D1288" s="221">
        <v>0</v>
      </c>
      <c r="E1288" s="222">
        <f t="shared" si="204"/>
        <v>0</v>
      </c>
      <c r="F1288" s="221"/>
    </row>
    <row r="1289" ht="14.25" spans="1:6">
      <c r="A1289" s="221" t="s">
        <v>1033</v>
      </c>
      <c r="B1289" s="221"/>
      <c r="C1289" s="221">
        <v>0</v>
      </c>
      <c r="D1289" s="221">
        <v>0</v>
      </c>
      <c r="E1289" s="222">
        <f t="shared" si="204"/>
        <v>0</v>
      </c>
      <c r="F1289" s="221"/>
    </row>
    <row r="1290" ht="14.25" spans="1:6">
      <c r="A1290" s="221" t="s">
        <v>1034</v>
      </c>
      <c r="B1290" s="221"/>
      <c r="C1290" s="221">
        <v>0</v>
      </c>
      <c r="D1290" s="221">
        <v>0</v>
      </c>
      <c r="E1290" s="222">
        <f t="shared" si="204"/>
        <v>0</v>
      </c>
      <c r="F1290" s="221"/>
    </row>
    <row r="1291" ht="14.25" spans="1:6">
      <c r="A1291" s="221" t="s">
        <v>1035</v>
      </c>
      <c r="B1291" s="221"/>
      <c r="C1291" s="221">
        <v>0</v>
      </c>
      <c r="D1291" s="221">
        <v>0</v>
      </c>
      <c r="E1291" s="222">
        <f t="shared" si="204"/>
        <v>0</v>
      </c>
      <c r="F1291" s="221"/>
    </row>
    <row r="1292" ht="14.25" spans="1:6">
      <c r="A1292" s="221" t="s">
        <v>1036</v>
      </c>
      <c r="B1292" s="221"/>
      <c r="C1292" s="221">
        <v>0</v>
      </c>
      <c r="D1292" s="221">
        <v>0</v>
      </c>
      <c r="E1292" s="222">
        <f t="shared" si="204"/>
        <v>0</v>
      </c>
      <c r="F1292" s="221"/>
    </row>
    <row r="1293" ht="14.25" spans="1:6">
      <c r="A1293" s="221" t="s">
        <v>1037</v>
      </c>
      <c r="B1293" s="221"/>
      <c r="C1293" s="221">
        <v>0</v>
      </c>
      <c r="D1293" s="221">
        <v>0</v>
      </c>
      <c r="E1293" s="222">
        <f t="shared" si="204"/>
        <v>0</v>
      </c>
      <c r="F1293" s="221"/>
    </row>
    <row r="1294" ht="14.25" spans="1:6">
      <c r="A1294" s="221" t="s">
        <v>1038</v>
      </c>
      <c r="B1294" s="221"/>
      <c r="C1294" s="221">
        <v>0</v>
      </c>
      <c r="D1294" s="221">
        <v>0</v>
      </c>
      <c r="E1294" s="222">
        <f t="shared" si="204"/>
        <v>0</v>
      </c>
      <c r="F1294" s="221"/>
    </row>
    <row r="1295" ht="14.25" spans="1:6">
      <c r="A1295" s="221" t="s">
        <v>1039</v>
      </c>
      <c r="B1295" s="221"/>
      <c r="C1295" s="221">
        <v>0</v>
      </c>
      <c r="D1295" s="221">
        <v>0</v>
      </c>
      <c r="E1295" s="222">
        <f t="shared" si="204"/>
        <v>0</v>
      </c>
      <c r="F1295" s="221"/>
    </row>
    <row r="1296" ht="14.25" spans="1:6">
      <c r="A1296" s="221" t="s">
        <v>1040</v>
      </c>
      <c r="B1296" s="221"/>
      <c r="C1296" s="221">
        <v>0</v>
      </c>
      <c r="D1296" s="221">
        <v>0</v>
      </c>
      <c r="E1296" s="222">
        <f t="shared" si="204"/>
        <v>0</v>
      </c>
      <c r="F1296" s="221"/>
    </row>
    <row r="1297" ht="14.25" spans="1:6">
      <c r="A1297" s="221" t="s">
        <v>1041</v>
      </c>
      <c r="B1297" s="221"/>
      <c r="C1297" s="221">
        <v>0</v>
      </c>
      <c r="D1297" s="221">
        <v>0</v>
      </c>
      <c r="E1297" s="222">
        <f t="shared" si="204"/>
        <v>0</v>
      </c>
      <c r="F1297" s="221"/>
    </row>
    <row r="1298" ht="14.25" spans="1:6">
      <c r="A1298" s="221" t="s">
        <v>1042</v>
      </c>
      <c r="B1298" s="221"/>
      <c r="C1298" s="221">
        <v>0</v>
      </c>
      <c r="D1298" s="221">
        <v>0</v>
      </c>
      <c r="E1298" s="222">
        <f t="shared" si="204"/>
        <v>0</v>
      </c>
      <c r="F1298" s="221"/>
    </row>
    <row r="1299" ht="14.25" spans="1:6">
      <c r="A1299" s="221" t="s">
        <v>1043</v>
      </c>
      <c r="B1299" s="221"/>
      <c r="C1299" s="221">
        <v>0</v>
      </c>
      <c r="D1299" s="221">
        <v>0</v>
      </c>
      <c r="E1299" s="222">
        <f t="shared" si="204"/>
        <v>0</v>
      </c>
      <c r="F1299" s="221"/>
    </row>
    <row r="1300" ht="14.25" spans="1:6">
      <c r="A1300" s="221" t="s">
        <v>1044</v>
      </c>
      <c r="B1300" s="221"/>
      <c r="C1300" s="221">
        <f t="shared" ref="C1300:D1300" si="205">C1301</f>
        <v>0</v>
      </c>
      <c r="D1300" s="221">
        <f t="shared" si="205"/>
        <v>0</v>
      </c>
      <c r="E1300" s="222">
        <f t="shared" si="204"/>
        <v>0</v>
      </c>
      <c r="F1300" s="221"/>
    </row>
    <row r="1301" ht="14.25" spans="1:6">
      <c r="A1301" s="221" t="s">
        <v>1045</v>
      </c>
      <c r="B1301" s="221"/>
      <c r="C1301" s="221">
        <v>0</v>
      </c>
      <c r="D1301" s="221">
        <v>0</v>
      </c>
      <c r="E1301" s="222">
        <f t="shared" si="204"/>
        <v>0</v>
      </c>
      <c r="F1301" s="221"/>
    </row>
    <row r="1302" ht="14.25" spans="1:6">
      <c r="A1302" s="221" t="s">
        <v>1046</v>
      </c>
      <c r="B1302" s="221"/>
      <c r="C1302" s="221">
        <f t="shared" ref="C1302:D1302" si="206">SUM(C1303,C1312,C1316)</f>
        <v>17140</v>
      </c>
      <c r="D1302" s="221">
        <f t="shared" si="206"/>
        <v>17140</v>
      </c>
      <c r="E1302" s="222">
        <f t="shared" si="204"/>
        <v>100</v>
      </c>
      <c r="F1302" s="221"/>
    </row>
    <row r="1303" ht="14.25" spans="1:6">
      <c r="A1303" s="221" t="s">
        <v>1047</v>
      </c>
      <c r="B1303" s="221"/>
      <c r="C1303" s="221">
        <f t="shared" ref="C1303:D1303" si="207">SUM(C1304:C1311)</f>
        <v>5910</v>
      </c>
      <c r="D1303" s="221">
        <f t="shared" si="207"/>
        <v>5910</v>
      </c>
      <c r="E1303" s="222">
        <f t="shared" si="204"/>
        <v>100</v>
      </c>
      <c r="F1303" s="221"/>
    </row>
    <row r="1304" ht="14.25" spans="1:6">
      <c r="A1304" s="221" t="s">
        <v>1048</v>
      </c>
      <c r="B1304" s="221"/>
      <c r="C1304" s="221">
        <v>0</v>
      </c>
      <c r="D1304" s="221">
        <v>0</v>
      </c>
      <c r="E1304" s="222">
        <f t="shared" si="204"/>
        <v>0</v>
      </c>
      <c r="F1304" s="221"/>
    </row>
    <row r="1305" ht="14.25" spans="1:6">
      <c r="A1305" s="221" t="s">
        <v>1049</v>
      </c>
      <c r="B1305" s="221"/>
      <c r="C1305" s="221">
        <v>0</v>
      </c>
      <c r="D1305" s="221">
        <v>0</v>
      </c>
      <c r="E1305" s="222">
        <f t="shared" si="204"/>
        <v>0</v>
      </c>
      <c r="F1305" s="221"/>
    </row>
    <row r="1306" ht="14.25" spans="1:6">
      <c r="A1306" s="221" t="s">
        <v>1050</v>
      </c>
      <c r="B1306" s="221"/>
      <c r="C1306" s="221">
        <v>1518</v>
      </c>
      <c r="D1306" s="221">
        <v>1518</v>
      </c>
      <c r="E1306" s="222">
        <f t="shared" si="204"/>
        <v>100</v>
      </c>
      <c r="F1306" s="221"/>
    </row>
    <row r="1307" ht="14.25" spans="1:6">
      <c r="A1307" s="221" t="s">
        <v>1051</v>
      </c>
      <c r="B1307" s="221"/>
      <c r="C1307" s="221">
        <v>0</v>
      </c>
      <c r="D1307" s="221">
        <v>0</v>
      </c>
      <c r="E1307" s="222">
        <f t="shared" si="204"/>
        <v>0</v>
      </c>
      <c r="F1307" s="221"/>
    </row>
    <row r="1308" ht="14.25" spans="1:6">
      <c r="A1308" s="221" t="s">
        <v>1052</v>
      </c>
      <c r="B1308" s="221"/>
      <c r="C1308" s="221">
        <v>3659</v>
      </c>
      <c r="D1308" s="221">
        <v>3659</v>
      </c>
      <c r="E1308" s="222">
        <f t="shared" si="204"/>
        <v>100</v>
      </c>
      <c r="F1308" s="221"/>
    </row>
    <row r="1309" ht="14.25" spans="1:6">
      <c r="A1309" s="221" t="s">
        <v>1053</v>
      </c>
      <c r="B1309" s="221"/>
      <c r="C1309" s="221">
        <v>0</v>
      </c>
      <c r="D1309" s="221">
        <v>0</v>
      </c>
      <c r="E1309" s="222">
        <f t="shared" si="204"/>
        <v>0</v>
      </c>
      <c r="F1309" s="221"/>
    </row>
    <row r="1310" ht="14.25" spans="1:6">
      <c r="A1310" s="221" t="s">
        <v>1054</v>
      </c>
      <c r="B1310" s="221"/>
      <c r="C1310" s="221">
        <v>0</v>
      </c>
      <c r="D1310" s="221">
        <v>0</v>
      </c>
      <c r="E1310" s="222">
        <f t="shared" si="204"/>
        <v>0</v>
      </c>
      <c r="F1310" s="221"/>
    </row>
    <row r="1311" ht="14.25" spans="1:6">
      <c r="A1311" s="221" t="s">
        <v>1055</v>
      </c>
      <c r="B1311" s="221"/>
      <c r="C1311" s="221">
        <v>733</v>
      </c>
      <c r="D1311" s="221">
        <v>733</v>
      </c>
      <c r="E1311" s="222">
        <f t="shared" si="204"/>
        <v>100</v>
      </c>
      <c r="F1311" s="221"/>
    </row>
    <row r="1312" ht="14.25" spans="1:6">
      <c r="A1312" s="221" t="s">
        <v>1056</v>
      </c>
      <c r="B1312" s="221"/>
      <c r="C1312" s="221">
        <f t="shared" ref="C1312:D1312" si="208">SUM(C1313:C1315)</f>
        <v>11229</v>
      </c>
      <c r="D1312" s="221">
        <f t="shared" si="208"/>
        <v>11229</v>
      </c>
      <c r="E1312" s="222">
        <f t="shared" si="204"/>
        <v>100</v>
      </c>
      <c r="F1312" s="221"/>
    </row>
    <row r="1313" ht="14.25" spans="1:6">
      <c r="A1313" s="221" t="s">
        <v>1057</v>
      </c>
      <c r="B1313" s="221"/>
      <c r="C1313" s="221">
        <v>11229</v>
      </c>
      <c r="D1313" s="221">
        <v>11229</v>
      </c>
      <c r="E1313" s="222">
        <f t="shared" si="204"/>
        <v>100</v>
      </c>
      <c r="F1313" s="221"/>
    </row>
    <row r="1314" ht="14.25" spans="1:6">
      <c r="A1314" s="221" t="s">
        <v>1058</v>
      </c>
      <c r="B1314" s="221"/>
      <c r="C1314" s="221">
        <v>0</v>
      </c>
      <c r="D1314" s="221">
        <v>0</v>
      </c>
      <c r="E1314" s="222">
        <f t="shared" si="204"/>
        <v>0</v>
      </c>
      <c r="F1314" s="221"/>
    </row>
    <row r="1315" ht="14.25" spans="1:6">
      <c r="A1315" s="221" t="s">
        <v>1059</v>
      </c>
      <c r="B1315" s="221"/>
      <c r="C1315" s="221">
        <v>0</v>
      </c>
      <c r="D1315" s="221">
        <v>0</v>
      </c>
      <c r="E1315" s="222">
        <f t="shared" si="204"/>
        <v>0</v>
      </c>
      <c r="F1315" s="221"/>
    </row>
    <row r="1316" ht="14.25" spans="1:6">
      <c r="A1316" s="221" t="s">
        <v>1060</v>
      </c>
      <c r="B1316" s="221"/>
      <c r="C1316" s="221">
        <f t="shared" ref="C1316:D1316" si="209">SUM(C1317:C1319)</f>
        <v>1</v>
      </c>
      <c r="D1316" s="221">
        <f t="shared" si="209"/>
        <v>1</v>
      </c>
      <c r="E1316" s="222">
        <f t="shared" si="204"/>
        <v>100</v>
      </c>
      <c r="F1316" s="221"/>
    </row>
    <row r="1317" ht="14.25" spans="1:6">
      <c r="A1317" s="221" t="s">
        <v>1061</v>
      </c>
      <c r="B1317" s="221"/>
      <c r="C1317" s="221">
        <v>1</v>
      </c>
      <c r="D1317" s="221">
        <v>1</v>
      </c>
      <c r="E1317" s="222">
        <f t="shared" si="204"/>
        <v>100</v>
      </c>
      <c r="F1317" s="221"/>
    </row>
    <row r="1318" ht="14.25" spans="1:6">
      <c r="A1318" s="221" t="s">
        <v>1062</v>
      </c>
      <c r="B1318" s="221"/>
      <c r="C1318" s="221">
        <v>0</v>
      </c>
      <c r="D1318" s="221">
        <v>0</v>
      </c>
      <c r="E1318" s="222">
        <f t="shared" si="204"/>
        <v>0</v>
      </c>
      <c r="F1318" s="221"/>
    </row>
    <row r="1319" ht="14.25" spans="1:6">
      <c r="A1319" s="221" t="s">
        <v>1063</v>
      </c>
      <c r="B1319" s="221"/>
      <c r="C1319" s="221">
        <v>0</v>
      </c>
      <c r="D1319" s="221">
        <v>0</v>
      </c>
      <c r="E1319" s="222">
        <f t="shared" si="204"/>
        <v>0</v>
      </c>
      <c r="F1319" s="221"/>
    </row>
    <row r="1320" ht="14.25" spans="1:6">
      <c r="A1320" s="221" t="s">
        <v>1064</v>
      </c>
      <c r="B1320" s="221"/>
      <c r="C1320" s="221">
        <f t="shared" ref="C1320:D1320" si="210">SUM(C1321,C1336,C1350,C1356,C1362)</f>
        <v>3324</v>
      </c>
      <c r="D1320" s="221">
        <f t="shared" si="210"/>
        <v>3324</v>
      </c>
      <c r="E1320" s="222">
        <f t="shared" si="204"/>
        <v>100</v>
      </c>
      <c r="F1320" s="221"/>
    </row>
    <row r="1321" ht="14.25" spans="1:6">
      <c r="A1321" s="221" t="s">
        <v>1065</v>
      </c>
      <c r="B1321" s="221"/>
      <c r="C1321" s="221">
        <f t="shared" ref="C1321:D1321" si="211">SUM(C1322:C1335)</f>
        <v>564</v>
      </c>
      <c r="D1321" s="221">
        <f t="shared" si="211"/>
        <v>564</v>
      </c>
      <c r="E1321" s="222">
        <f t="shared" si="204"/>
        <v>100</v>
      </c>
      <c r="F1321" s="221"/>
    </row>
    <row r="1322" ht="14.25" spans="1:6">
      <c r="A1322" s="221" t="s">
        <v>42</v>
      </c>
      <c r="B1322" s="221"/>
      <c r="C1322" s="221">
        <v>420</v>
      </c>
      <c r="D1322" s="221">
        <v>420</v>
      </c>
      <c r="E1322" s="222">
        <f t="shared" si="204"/>
        <v>100</v>
      </c>
      <c r="F1322" s="221"/>
    </row>
    <row r="1323" ht="14.25" spans="1:6">
      <c r="A1323" s="221" t="s">
        <v>43</v>
      </c>
      <c r="B1323" s="221"/>
      <c r="C1323" s="221">
        <v>1</v>
      </c>
      <c r="D1323" s="221">
        <v>1</v>
      </c>
      <c r="E1323" s="222">
        <f t="shared" si="204"/>
        <v>100</v>
      </c>
      <c r="F1323" s="221"/>
    </row>
    <row r="1324" ht="14.25" spans="1:6">
      <c r="A1324" s="221" t="s">
        <v>44</v>
      </c>
      <c r="B1324" s="221"/>
      <c r="C1324" s="221">
        <v>0</v>
      </c>
      <c r="D1324" s="221">
        <v>0</v>
      </c>
      <c r="E1324" s="222">
        <f t="shared" si="204"/>
        <v>0</v>
      </c>
      <c r="F1324" s="221"/>
    </row>
    <row r="1325" ht="14.25" spans="1:6">
      <c r="A1325" s="221" t="s">
        <v>1066</v>
      </c>
      <c r="B1325" s="221"/>
      <c r="C1325" s="221">
        <v>0</v>
      </c>
      <c r="D1325" s="221">
        <v>0</v>
      </c>
      <c r="E1325" s="222">
        <f t="shared" si="204"/>
        <v>0</v>
      </c>
      <c r="F1325" s="221"/>
    </row>
    <row r="1326" ht="14.25" spans="1:6">
      <c r="A1326" s="221" t="s">
        <v>1067</v>
      </c>
      <c r="B1326" s="221"/>
      <c r="C1326" s="221">
        <v>2</v>
      </c>
      <c r="D1326" s="221">
        <v>2</v>
      </c>
      <c r="E1326" s="222">
        <f t="shared" si="204"/>
        <v>100</v>
      </c>
      <c r="F1326" s="221"/>
    </row>
    <row r="1327" ht="14.25" spans="1:6">
      <c r="A1327" s="221" t="s">
        <v>1068</v>
      </c>
      <c r="B1327" s="221"/>
      <c r="C1327" s="221">
        <v>41</v>
      </c>
      <c r="D1327" s="221">
        <v>41</v>
      </c>
      <c r="E1327" s="222">
        <f t="shared" si="204"/>
        <v>100</v>
      </c>
      <c r="F1327" s="221"/>
    </row>
    <row r="1328" ht="14.25" spans="1:6">
      <c r="A1328" s="221" t="s">
        <v>1069</v>
      </c>
      <c r="B1328" s="221"/>
      <c r="C1328" s="221">
        <v>0</v>
      </c>
      <c r="D1328" s="221">
        <v>0</v>
      </c>
      <c r="E1328" s="222">
        <f t="shared" si="204"/>
        <v>0</v>
      </c>
      <c r="F1328" s="221"/>
    </row>
    <row r="1329" ht="14.25" spans="1:6">
      <c r="A1329" s="221" t="s">
        <v>1070</v>
      </c>
      <c r="B1329" s="221"/>
      <c r="C1329" s="221">
        <v>0</v>
      </c>
      <c r="D1329" s="221">
        <v>0</v>
      </c>
      <c r="E1329" s="222">
        <f t="shared" si="204"/>
        <v>0</v>
      </c>
      <c r="F1329" s="221"/>
    </row>
    <row r="1330" ht="14.25" spans="1:6">
      <c r="A1330" s="221" t="s">
        <v>1071</v>
      </c>
      <c r="B1330" s="221"/>
      <c r="C1330" s="221">
        <v>0</v>
      </c>
      <c r="D1330" s="221">
        <v>0</v>
      </c>
      <c r="E1330" s="222">
        <f t="shared" si="204"/>
        <v>0</v>
      </c>
      <c r="F1330" s="221"/>
    </row>
    <row r="1331" ht="14.25" spans="1:6">
      <c r="A1331" s="221" t="s">
        <v>1072</v>
      </c>
      <c r="B1331" s="221"/>
      <c r="C1331" s="221">
        <v>0</v>
      </c>
      <c r="D1331" s="221">
        <v>0</v>
      </c>
      <c r="E1331" s="222">
        <f t="shared" si="204"/>
        <v>0</v>
      </c>
      <c r="F1331" s="221"/>
    </row>
    <row r="1332" ht="14.25" spans="1:6">
      <c r="A1332" s="221" t="s">
        <v>1073</v>
      </c>
      <c r="B1332" s="221"/>
      <c r="C1332" s="221">
        <v>0</v>
      </c>
      <c r="D1332" s="221">
        <v>0</v>
      </c>
      <c r="E1332" s="222">
        <f t="shared" si="204"/>
        <v>0</v>
      </c>
      <c r="F1332" s="221"/>
    </row>
    <row r="1333" ht="14.25" spans="1:6">
      <c r="A1333" s="221" t="s">
        <v>1074</v>
      </c>
      <c r="B1333" s="221"/>
      <c r="C1333" s="221">
        <v>0</v>
      </c>
      <c r="D1333" s="221">
        <v>0</v>
      </c>
      <c r="E1333" s="222">
        <f t="shared" si="204"/>
        <v>0</v>
      </c>
      <c r="F1333" s="221"/>
    </row>
    <row r="1334" ht="14.25" spans="1:6">
      <c r="A1334" s="221" t="s">
        <v>51</v>
      </c>
      <c r="B1334" s="221"/>
      <c r="C1334" s="221">
        <v>0</v>
      </c>
      <c r="D1334" s="221">
        <v>0</v>
      </c>
      <c r="E1334" s="222">
        <f t="shared" si="204"/>
        <v>0</v>
      </c>
      <c r="F1334" s="221"/>
    </row>
    <row r="1335" ht="14.25" spans="1:6">
      <c r="A1335" s="221" t="s">
        <v>1075</v>
      </c>
      <c r="B1335" s="221"/>
      <c r="C1335" s="221">
        <v>100</v>
      </c>
      <c r="D1335" s="221">
        <v>100</v>
      </c>
      <c r="E1335" s="222">
        <f t="shared" si="204"/>
        <v>100</v>
      </c>
      <c r="F1335" s="221"/>
    </row>
    <row r="1336" ht="14.25" spans="1:6">
      <c r="A1336" s="221" t="s">
        <v>1076</v>
      </c>
      <c r="B1336" s="221"/>
      <c r="C1336" s="221">
        <f t="shared" ref="C1336:D1336" si="212">SUM(C1337:C1349)</f>
        <v>0</v>
      </c>
      <c r="D1336" s="221">
        <f t="shared" si="212"/>
        <v>0</v>
      </c>
      <c r="E1336" s="222">
        <f t="shared" si="204"/>
        <v>0</v>
      </c>
      <c r="F1336" s="221"/>
    </row>
    <row r="1337" ht="14.25" spans="1:6">
      <c r="A1337" s="221" t="s">
        <v>42</v>
      </c>
      <c r="B1337" s="221"/>
      <c r="C1337" s="221">
        <v>0</v>
      </c>
      <c r="D1337" s="221">
        <v>0</v>
      </c>
      <c r="E1337" s="222">
        <f t="shared" si="204"/>
        <v>0</v>
      </c>
      <c r="F1337" s="221"/>
    </row>
    <row r="1338" ht="14.25" spans="1:6">
      <c r="A1338" s="221" t="s">
        <v>43</v>
      </c>
      <c r="B1338" s="221"/>
      <c r="C1338" s="221">
        <v>0</v>
      </c>
      <c r="D1338" s="221">
        <v>0</v>
      </c>
      <c r="E1338" s="222">
        <f t="shared" si="204"/>
        <v>0</v>
      </c>
      <c r="F1338" s="221"/>
    </row>
    <row r="1339" ht="14.25" spans="1:6">
      <c r="A1339" s="221" t="s">
        <v>44</v>
      </c>
      <c r="B1339" s="221"/>
      <c r="C1339" s="221">
        <v>0</v>
      </c>
      <c r="D1339" s="221">
        <v>0</v>
      </c>
      <c r="E1339" s="222">
        <f t="shared" si="204"/>
        <v>0</v>
      </c>
      <c r="F1339" s="221"/>
    </row>
    <row r="1340" ht="14.25" spans="1:6">
      <c r="A1340" s="221" t="s">
        <v>1077</v>
      </c>
      <c r="B1340" s="221"/>
      <c r="C1340" s="221">
        <v>0</v>
      </c>
      <c r="D1340" s="221">
        <v>0</v>
      </c>
      <c r="E1340" s="222">
        <f t="shared" si="204"/>
        <v>0</v>
      </c>
      <c r="F1340" s="221"/>
    </row>
    <row r="1341" ht="14.25" spans="1:6">
      <c r="A1341" s="221" t="s">
        <v>1078</v>
      </c>
      <c r="B1341" s="221"/>
      <c r="C1341" s="221">
        <v>0</v>
      </c>
      <c r="D1341" s="221">
        <v>0</v>
      </c>
      <c r="E1341" s="222">
        <f t="shared" si="204"/>
        <v>0</v>
      </c>
      <c r="F1341" s="221"/>
    </row>
    <row r="1342" ht="14.25" spans="1:6">
      <c r="A1342" s="221" t="s">
        <v>1079</v>
      </c>
      <c r="B1342" s="221"/>
      <c r="C1342" s="221">
        <v>0</v>
      </c>
      <c r="D1342" s="221">
        <v>0</v>
      </c>
      <c r="E1342" s="222">
        <f t="shared" si="204"/>
        <v>0</v>
      </c>
      <c r="F1342" s="221"/>
    </row>
    <row r="1343" ht="14.25" spans="1:6">
      <c r="A1343" s="221" t="s">
        <v>1080</v>
      </c>
      <c r="B1343" s="221"/>
      <c r="C1343" s="221">
        <v>0</v>
      </c>
      <c r="D1343" s="221">
        <v>0</v>
      </c>
      <c r="E1343" s="222">
        <f t="shared" si="204"/>
        <v>0</v>
      </c>
      <c r="F1343" s="221"/>
    </row>
    <row r="1344" ht="14.25" spans="1:6">
      <c r="A1344" s="221" t="s">
        <v>1081</v>
      </c>
      <c r="B1344" s="221"/>
      <c r="C1344" s="221">
        <v>0</v>
      </c>
      <c r="D1344" s="221">
        <v>0</v>
      </c>
      <c r="E1344" s="222">
        <f t="shared" si="204"/>
        <v>0</v>
      </c>
      <c r="F1344" s="221"/>
    </row>
    <row r="1345" ht="14.25" spans="1:6">
      <c r="A1345" s="221" t="s">
        <v>1082</v>
      </c>
      <c r="B1345" s="221"/>
      <c r="C1345" s="221">
        <v>0</v>
      </c>
      <c r="D1345" s="221">
        <v>0</v>
      </c>
      <c r="E1345" s="222">
        <f t="shared" si="204"/>
        <v>0</v>
      </c>
      <c r="F1345" s="221"/>
    </row>
    <row r="1346" ht="14.25" spans="1:6">
      <c r="A1346" s="221" t="s">
        <v>1083</v>
      </c>
      <c r="B1346" s="221"/>
      <c r="C1346" s="221">
        <v>0</v>
      </c>
      <c r="D1346" s="221">
        <v>0</v>
      </c>
      <c r="E1346" s="222">
        <f t="shared" si="204"/>
        <v>0</v>
      </c>
      <c r="F1346" s="221"/>
    </row>
    <row r="1347" ht="14.25" spans="1:6">
      <c r="A1347" s="221" t="s">
        <v>1084</v>
      </c>
      <c r="B1347" s="221"/>
      <c r="C1347" s="221">
        <v>0</v>
      </c>
      <c r="D1347" s="221">
        <v>0</v>
      </c>
      <c r="E1347" s="222">
        <f t="shared" si="204"/>
        <v>0</v>
      </c>
      <c r="F1347" s="221"/>
    </row>
    <row r="1348" ht="14.25" spans="1:6">
      <c r="A1348" s="221" t="s">
        <v>51</v>
      </c>
      <c r="B1348" s="221"/>
      <c r="C1348" s="221">
        <v>0</v>
      </c>
      <c r="D1348" s="221">
        <v>0</v>
      </c>
      <c r="E1348" s="222">
        <f t="shared" si="204"/>
        <v>0</v>
      </c>
      <c r="F1348" s="221"/>
    </row>
    <row r="1349" ht="14.25" spans="1:6">
      <c r="A1349" s="221" t="s">
        <v>1085</v>
      </c>
      <c r="B1349" s="221"/>
      <c r="C1349" s="221">
        <v>0</v>
      </c>
      <c r="D1349" s="221">
        <v>0</v>
      </c>
      <c r="E1349" s="222">
        <f t="shared" si="204"/>
        <v>0</v>
      </c>
      <c r="F1349" s="221"/>
    </row>
    <row r="1350" ht="14.25" spans="1:6">
      <c r="A1350" s="221" t="s">
        <v>1086</v>
      </c>
      <c r="B1350" s="221"/>
      <c r="C1350" s="221">
        <f t="shared" ref="C1350:D1350" si="213">SUM(C1351:C1355)</f>
        <v>0</v>
      </c>
      <c r="D1350" s="221">
        <f t="shared" si="213"/>
        <v>0</v>
      </c>
      <c r="E1350" s="222">
        <f t="shared" si="204"/>
        <v>0</v>
      </c>
      <c r="F1350" s="221"/>
    </row>
    <row r="1351" ht="14.25" spans="1:6">
      <c r="A1351" s="221" t="s">
        <v>1087</v>
      </c>
      <c r="B1351" s="221"/>
      <c r="C1351" s="221">
        <v>0</v>
      </c>
      <c r="D1351" s="221">
        <v>0</v>
      </c>
      <c r="E1351" s="222">
        <f t="shared" ref="E1351:E1392" si="214">IF(D1351=0,0,100)</f>
        <v>0</v>
      </c>
      <c r="F1351" s="221"/>
    </row>
    <row r="1352" ht="14.25" spans="1:6">
      <c r="A1352" s="221" t="s">
        <v>1088</v>
      </c>
      <c r="B1352" s="221"/>
      <c r="C1352" s="221">
        <v>0</v>
      </c>
      <c r="D1352" s="221">
        <v>0</v>
      </c>
      <c r="E1352" s="222">
        <f t="shared" si="214"/>
        <v>0</v>
      </c>
      <c r="F1352" s="221"/>
    </row>
    <row r="1353" ht="14.25" spans="1:6">
      <c r="A1353" s="221" t="s">
        <v>1089</v>
      </c>
      <c r="B1353" s="221"/>
      <c r="C1353" s="221">
        <v>0</v>
      </c>
      <c r="D1353" s="221">
        <v>0</v>
      </c>
      <c r="E1353" s="222">
        <f t="shared" si="214"/>
        <v>0</v>
      </c>
      <c r="F1353" s="221"/>
    </row>
    <row r="1354" ht="14.25" spans="1:6">
      <c r="A1354" s="221" t="s">
        <v>1090</v>
      </c>
      <c r="B1354" s="221"/>
      <c r="C1354" s="221">
        <v>0</v>
      </c>
      <c r="D1354" s="221">
        <v>0</v>
      </c>
      <c r="E1354" s="222">
        <f t="shared" si="214"/>
        <v>0</v>
      </c>
      <c r="F1354" s="221"/>
    </row>
    <row r="1355" ht="14.25" spans="1:6">
      <c r="A1355" s="221" t="s">
        <v>1091</v>
      </c>
      <c r="B1355" s="221"/>
      <c r="C1355" s="221">
        <v>0</v>
      </c>
      <c r="D1355" s="221">
        <v>0</v>
      </c>
      <c r="E1355" s="222">
        <f t="shared" si="214"/>
        <v>0</v>
      </c>
      <c r="F1355" s="221"/>
    </row>
    <row r="1356" ht="14.25" spans="1:6">
      <c r="A1356" s="221" t="s">
        <v>1092</v>
      </c>
      <c r="B1356" s="221"/>
      <c r="C1356" s="221">
        <f t="shared" ref="C1356:D1356" si="215">SUM(C1357:C1361)</f>
        <v>2717</v>
      </c>
      <c r="D1356" s="221">
        <f t="shared" si="215"/>
        <v>2717</v>
      </c>
      <c r="E1356" s="222">
        <f t="shared" si="214"/>
        <v>100</v>
      </c>
      <c r="F1356" s="221"/>
    </row>
    <row r="1357" ht="14.25" spans="1:6">
      <c r="A1357" s="221" t="s">
        <v>1093</v>
      </c>
      <c r="B1357" s="221"/>
      <c r="C1357" s="221">
        <v>735</v>
      </c>
      <c r="D1357" s="221">
        <v>735</v>
      </c>
      <c r="E1357" s="222">
        <f t="shared" si="214"/>
        <v>100</v>
      </c>
      <c r="F1357" s="221"/>
    </row>
    <row r="1358" ht="14.25" spans="1:6">
      <c r="A1358" s="221" t="s">
        <v>1094</v>
      </c>
      <c r="B1358" s="221"/>
      <c r="C1358" s="221">
        <v>0</v>
      </c>
      <c r="D1358" s="221">
        <v>0</v>
      </c>
      <c r="E1358" s="222">
        <f t="shared" si="214"/>
        <v>0</v>
      </c>
      <c r="F1358" s="221"/>
    </row>
    <row r="1359" ht="14.25" spans="1:6">
      <c r="A1359" s="221" t="s">
        <v>1095</v>
      </c>
      <c r="B1359" s="221"/>
      <c r="C1359" s="221">
        <v>1967</v>
      </c>
      <c r="D1359" s="221">
        <v>1967</v>
      </c>
      <c r="E1359" s="222">
        <f t="shared" si="214"/>
        <v>100</v>
      </c>
      <c r="F1359" s="221"/>
    </row>
    <row r="1360" ht="14.25" spans="1:6">
      <c r="A1360" s="221" t="s">
        <v>1096</v>
      </c>
      <c r="B1360" s="221"/>
      <c r="C1360" s="221">
        <v>0</v>
      </c>
      <c r="D1360" s="221">
        <v>0</v>
      </c>
      <c r="E1360" s="222">
        <f t="shared" si="214"/>
        <v>0</v>
      </c>
      <c r="F1360" s="221"/>
    </row>
    <row r="1361" ht="14.25" spans="1:6">
      <c r="A1361" s="221" t="s">
        <v>1097</v>
      </c>
      <c r="B1361" s="221"/>
      <c r="C1361" s="221">
        <v>15</v>
      </c>
      <c r="D1361" s="221">
        <v>15</v>
      </c>
      <c r="E1361" s="222">
        <f t="shared" si="214"/>
        <v>100</v>
      </c>
      <c r="F1361" s="221"/>
    </row>
    <row r="1362" ht="14.25" spans="1:6">
      <c r="A1362" s="221" t="s">
        <v>1098</v>
      </c>
      <c r="B1362" s="221"/>
      <c r="C1362" s="221">
        <f t="shared" ref="C1362:D1362" si="216">SUM(C1363:C1373)</f>
        <v>43</v>
      </c>
      <c r="D1362" s="221">
        <f t="shared" si="216"/>
        <v>43</v>
      </c>
      <c r="E1362" s="222">
        <f t="shared" si="214"/>
        <v>100</v>
      </c>
      <c r="F1362" s="221"/>
    </row>
    <row r="1363" ht="14.25" spans="1:6">
      <c r="A1363" s="221" t="s">
        <v>1099</v>
      </c>
      <c r="B1363" s="221"/>
      <c r="C1363" s="221">
        <v>0</v>
      </c>
      <c r="D1363" s="221">
        <v>0</v>
      </c>
      <c r="E1363" s="222">
        <f t="shared" si="214"/>
        <v>0</v>
      </c>
      <c r="F1363" s="221"/>
    </row>
    <row r="1364" ht="14.25" spans="1:6">
      <c r="A1364" s="221" t="s">
        <v>1100</v>
      </c>
      <c r="B1364" s="221"/>
      <c r="C1364" s="221">
        <v>0</v>
      </c>
      <c r="D1364" s="221">
        <v>0</v>
      </c>
      <c r="E1364" s="222">
        <f t="shared" si="214"/>
        <v>0</v>
      </c>
      <c r="F1364" s="221"/>
    </row>
    <row r="1365" ht="14.25" spans="1:6">
      <c r="A1365" s="221" t="s">
        <v>1101</v>
      </c>
      <c r="B1365" s="221"/>
      <c r="C1365" s="221">
        <v>0</v>
      </c>
      <c r="D1365" s="221">
        <v>0</v>
      </c>
      <c r="E1365" s="222">
        <f t="shared" si="214"/>
        <v>0</v>
      </c>
      <c r="F1365" s="221"/>
    </row>
    <row r="1366" ht="14.25" spans="1:6">
      <c r="A1366" s="221" t="s">
        <v>1102</v>
      </c>
      <c r="B1366" s="221"/>
      <c r="C1366" s="221">
        <v>43</v>
      </c>
      <c r="D1366" s="221">
        <v>43</v>
      </c>
      <c r="E1366" s="222">
        <f t="shared" si="214"/>
        <v>100</v>
      </c>
      <c r="F1366" s="221"/>
    </row>
    <row r="1367" ht="14.25" spans="1:6">
      <c r="A1367" s="221" t="s">
        <v>1103</v>
      </c>
      <c r="B1367" s="221"/>
      <c r="C1367" s="221">
        <v>0</v>
      </c>
      <c r="D1367" s="221">
        <v>0</v>
      </c>
      <c r="E1367" s="222">
        <f t="shared" si="214"/>
        <v>0</v>
      </c>
      <c r="F1367" s="221"/>
    </row>
    <row r="1368" ht="14.25" spans="1:6">
      <c r="A1368" s="221" t="s">
        <v>1104</v>
      </c>
      <c r="B1368" s="221"/>
      <c r="C1368" s="221">
        <v>0</v>
      </c>
      <c r="D1368" s="221">
        <v>0</v>
      </c>
      <c r="E1368" s="222">
        <f t="shared" si="214"/>
        <v>0</v>
      </c>
      <c r="F1368" s="221"/>
    </row>
    <row r="1369" ht="14.25" spans="1:6">
      <c r="A1369" s="221" t="s">
        <v>1105</v>
      </c>
      <c r="B1369" s="221"/>
      <c r="C1369" s="221">
        <v>0</v>
      </c>
      <c r="D1369" s="221">
        <v>0</v>
      </c>
      <c r="E1369" s="222">
        <f t="shared" si="214"/>
        <v>0</v>
      </c>
      <c r="F1369" s="221"/>
    </row>
    <row r="1370" ht="14.25" spans="1:6">
      <c r="A1370" s="221" t="s">
        <v>1106</v>
      </c>
      <c r="B1370" s="221"/>
      <c r="C1370" s="221">
        <v>0</v>
      </c>
      <c r="D1370" s="221">
        <v>0</v>
      </c>
      <c r="E1370" s="222">
        <f t="shared" si="214"/>
        <v>0</v>
      </c>
      <c r="F1370" s="221"/>
    </row>
    <row r="1371" ht="14.25" spans="1:6">
      <c r="A1371" s="221" t="s">
        <v>1107</v>
      </c>
      <c r="B1371" s="221"/>
      <c r="C1371" s="221">
        <v>0</v>
      </c>
      <c r="D1371" s="221">
        <v>0</v>
      </c>
      <c r="E1371" s="222">
        <f t="shared" si="214"/>
        <v>0</v>
      </c>
      <c r="F1371" s="221"/>
    </row>
    <row r="1372" ht="14.25" spans="1:6">
      <c r="A1372" s="221" t="s">
        <v>1108</v>
      </c>
      <c r="B1372" s="221"/>
      <c r="C1372" s="221">
        <v>0</v>
      </c>
      <c r="D1372" s="221">
        <v>0</v>
      </c>
      <c r="E1372" s="222">
        <f t="shared" si="214"/>
        <v>0</v>
      </c>
      <c r="F1372" s="221"/>
    </row>
    <row r="1373" ht="14.25" spans="1:6">
      <c r="A1373" s="221" t="s">
        <v>1109</v>
      </c>
      <c r="B1373" s="221"/>
      <c r="C1373" s="221">
        <v>0</v>
      </c>
      <c r="D1373" s="221">
        <v>0</v>
      </c>
      <c r="E1373" s="222">
        <f t="shared" si="214"/>
        <v>0</v>
      </c>
      <c r="F1373" s="221"/>
    </row>
    <row r="1374" ht="14.25" spans="1:6">
      <c r="A1374" s="221" t="s">
        <v>1110</v>
      </c>
      <c r="B1374" s="221"/>
      <c r="C1374" s="221">
        <f t="shared" ref="C1374:D1375" si="217">C1375</f>
        <v>1724</v>
      </c>
      <c r="D1374" s="221">
        <f t="shared" si="217"/>
        <v>1724</v>
      </c>
      <c r="E1374" s="222">
        <f t="shared" si="214"/>
        <v>100</v>
      </c>
      <c r="F1374" s="221"/>
    </row>
    <row r="1375" ht="14.25" spans="1:6">
      <c r="A1375" s="221" t="s">
        <v>1111</v>
      </c>
      <c r="B1375" s="221"/>
      <c r="C1375" s="221">
        <f t="shared" si="217"/>
        <v>1724</v>
      </c>
      <c r="D1375" s="221">
        <f t="shared" si="217"/>
        <v>1724</v>
      </c>
      <c r="E1375" s="222">
        <f t="shared" si="214"/>
        <v>100</v>
      </c>
      <c r="F1375" s="221"/>
    </row>
    <row r="1376" ht="14.25" spans="1:6">
      <c r="A1376" s="221" t="s">
        <v>1112</v>
      </c>
      <c r="B1376" s="221"/>
      <c r="C1376" s="221">
        <v>1724</v>
      </c>
      <c r="D1376" s="221">
        <v>1724</v>
      </c>
      <c r="E1376" s="222">
        <f t="shared" si="214"/>
        <v>100</v>
      </c>
      <c r="F1376" s="221"/>
    </row>
    <row r="1377" ht="14.25" spans="1:6">
      <c r="A1377" s="221" t="s">
        <v>1113</v>
      </c>
      <c r="B1377" s="221"/>
      <c r="C1377" s="221">
        <f t="shared" ref="C1377:D1377" si="218">SUM(C1378,C1379,C1384)</f>
        <v>3621</v>
      </c>
      <c r="D1377" s="221">
        <f t="shared" si="218"/>
        <v>3621</v>
      </c>
      <c r="E1377" s="222">
        <f t="shared" si="214"/>
        <v>100</v>
      </c>
      <c r="F1377" s="221"/>
    </row>
    <row r="1378" ht="14.25" spans="1:6">
      <c r="A1378" s="221" t="s">
        <v>1114</v>
      </c>
      <c r="B1378" s="221"/>
      <c r="C1378" s="221">
        <v>0</v>
      </c>
      <c r="D1378" s="221">
        <v>0</v>
      </c>
      <c r="E1378" s="222">
        <f t="shared" si="214"/>
        <v>0</v>
      </c>
      <c r="F1378" s="221"/>
    </row>
    <row r="1379" ht="14.25" spans="1:6">
      <c r="A1379" s="221" t="s">
        <v>1115</v>
      </c>
      <c r="B1379" s="221"/>
      <c r="C1379" s="221">
        <f t="shared" ref="C1379:D1379" si="219">SUM(C1380:C1383)</f>
        <v>0</v>
      </c>
      <c r="D1379" s="221">
        <f t="shared" si="219"/>
        <v>0</v>
      </c>
      <c r="E1379" s="222">
        <f t="shared" si="214"/>
        <v>0</v>
      </c>
      <c r="F1379" s="221"/>
    </row>
    <row r="1380" ht="14.25" spans="1:6">
      <c r="A1380" s="221" t="s">
        <v>1116</v>
      </c>
      <c r="B1380" s="221"/>
      <c r="C1380" s="221">
        <v>0</v>
      </c>
      <c r="D1380" s="221">
        <v>0</v>
      </c>
      <c r="E1380" s="222">
        <f t="shared" si="214"/>
        <v>0</v>
      </c>
      <c r="F1380" s="221"/>
    </row>
    <row r="1381" ht="14.25" spans="1:6">
      <c r="A1381" s="221" t="s">
        <v>1117</v>
      </c>
      <c r="B1381" s="221"/>
      <c r="C1381" s="221">
        <v>0</v>
      </c>
      <c r="D1381" s="221">
        <v>0</v>
      </c>
      <c r="E1381" s="222">
        <f t="shared" si="214"/>
        <v>0</v>
      </c>
      <c r="F1381" s="221"/>
    </row>
    <row r="1382" ht="14.25" spans="1:6">
      <c r="A1382" s="221" t="s">
        <v>1118</v>
      </c>
      <c r="B1382" s="221"/>
      <c r="C1382" s="221">
        <v>0</v>
      </c>
      <c r="D1382" s="221">
        <v>0</v>
      </c>
      <c r="E1382" s="222">
        <f t="shared" si="214"/>
        <v>0</v>
      </c>
      <c r="F1382" s="221"/>
    </row>
    <row r="1383" ht="14.25" spans="1:6">
      <c r="A1383" s="221" t="s">
        <v>1119</v>
      </c>
      <c r="B1383" s="221"/>
      <c r="C1383" s="221">
        <v>0</v>
      </c>
      <c r="D1383" s="221">
        <v>0</v>
      </c>
      <c r="E1383" s="222">
        <f t="shared" si="214"/>
        <v>0</v>
      </c>
      <c r="F1383" s="221"/>
    </row>
    <row r="1384" ht="14.25" spans="1:6">
      <c r="A1384" s="221" t="s">
        <v>1120</v>
      </c>
      <c r="B1384" s="221"/>
      <c r="C1384" s="221">
        <f t="shared" ref="C1384:D1384" si="220">SUM(C1385:C1388)</f>
        <v>3621</v>
      </c>
      <c r="D1384" s="221">
        <f t="shared" si="220"/>
        <v>3621</v>
      </c>
      <c r="E1384" s="222">
        <f t="shared" si="214"/>
        <v>100</v>
      </c>
      <c r="F1384" s="221"/>
    </row>
    <row r="1385" ht="14.25" spans="1:6">
      <c r="A1385" s="221" t="s">
        <v>1121</v>
      </c>
      <c r="B1385" s="221"/>
      <c r="C1385" s="221">
        <v>3621</v>
      </c>
      <c r="D1385" s="221">
        <v>3621</v>
      </c>
      <c r="E1385" s="222">
        <f t="shared" si="214"/>
        <v>100</v>
      </c>
      <c r="F1385" s="221"/>
    </row>
    <row r="1386" ht="14.25" spans="1:6">
      <c r="A1386" s="221" t="s">
        <v>1122</v>
      </c>
      <c r="B1386" s="221"/>
      <c r="C1386" s="221">
        <v>0</v>
      </c>
      <c r="D1386" s="221">
        <v>0</v>
      </c>
      <c r="E1386" s="222">
        <f t="shared" si="214"/>
        <v>0</v>
      </c>
      <c r="F1386" s="221"/>
    </row>
    <row r="1387" ht="14.25" spans="1:6">
      <c r="A1387" s="221" t="s">
        <v>1123</v>
      </c>
      <c r="B1387" s="221"/>
      <c r="C1387" s="221">
        <v>0</v>
      </c>
      <c r="D1387" s="221">
        <v>0</v>
      </c>
      <c r="E1387" s="222">
        <f t="shared" si="214"/>
        <v>0</v>
      </c>
      <c r="F1387" s="221"/>
    </row>
    <row r="1388" ht="14.25" spans="1:6">
      <c r="A1388" s="221" t="s">
        <v>1124</v>
      </c>
      <c r="B1388" s="221"/>
      <c r="C1388" s="221">
        <v>0</v>
      </c>
      <c r="D1388" s="221">
        <v>0</v>
      </c>
      <c r="E1388" s="222">
        <f t="shared" si="214"/>
        <v>0</v>
      </c>
      <c r="F1388" s="221"/>
    </row>
    <row r="1389" ht="14.25" spans="1:6">
      <c r="A1389" s="221" t="s">
        <v>1125</v>
      </c>
      <c r="B1389" s="221"/>
      <c r="C1389" s="221">
        <f t="shared" ref="C1389:D1389" si="221">C1390+C1391+C1392</f>
        <v>120</v>
      </c>
      <c r="D1389" s="221">
        <f t="shared" si="221"/>
        <v>120</v>
      </c>
      <c r="E1389" s="222">
        <f t="shared" si="214"/>
        <v>100</v>
      </c>
      <c r="F1389" s="221"/>
    </row>
    <row r="1390" ht="14.25" spans="1:6">
      <c r="A1390" s="221" t="s">
        <v>1126</v>
      </c>
      <c r="B1390" s="221"/>
      <c r="C1390" s="221">
        <v>0</v>
      </c>
      <c r="D1390" s="221">
        <v>0</v>
      </c>
      <c r="E1390" s="222">
        <f t="shared" si="214"/>
        <v>0</v>
      </c>
      <c r="F1390" s="221"/>
    </row>
    <row r="1391" ht="14.25" spans="1:6">
      <c r="A1391" s="221" t="s">
        <v>1127</v>
      </c>
      <c r="B1391" s="221"/>
      <c r="C1391" s="221">
        <v>0</v>
      </c>
      <c r="D1391" s="221">
        <v>0</v>
      </c>
      <c r="E1391" s="222">
        <f t="shared" si="214"/>
        <v>0</v>
      </c>
      <c r="F1391" s="221"/>
    </row>
    <row r="1392" ht="14.25" spans="1:6">
      <c r="A1392" s="221" t="s">
        <v>1128</v>
      </c>
      <c r="B1392" s="221"/>
      <c r="C1392" s="221">
        <v>120</v>
      </c>
      <c r="D1392" s="221">
        <v>120</v>
      </c>
      <c r="E1392" s="222">
        <f t="shared" si="214"/>
        <v>100</v>
      </c>
      <c r="F1392" s="221"/>
    </row>
    <row r="1393" spans="1:6">
      <c r="A1393" s="225" t="s">
        <v>1129</v>
      </c>
      <c r="B1393" s="221"/>
      <c r="C1393" s="221">
        <v>525285</v>
      </c>
      <c r="D1393" s="221">
        <v>525285</v>
      </c>
      <c r="E1393" s="221"/>
      <c r="F1393" s="221"/>
    </row>
  </sheetData>
  <mergeCells count="1">
    <mergeCell ref="A2:F2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workbookViewId="0">
      <selection activeCell="C8" sqref="C8"/>
    </sheetView>
  </sheetViews>
  <sheetFormatPr defaultColWidth="47.6666666666667" defaultRowHeight="13.5" outlineLevelRow="5" outlineLevelCol="1"/>
  <cols>
    <col min="1" max="1" width="47.6666666666667" style="1"/>
    <col min="2" max="2" width="42.4416666666667" style="1" customWidth="1"/>
    <col min="3" max="16384" width="47.6666666666667" style="2"/>
  </cols>
  <sheetData>
    <row r="1" ht="28.95" customHeight="1" spans="1:1">
      <c r="A1" s="3" t="s">
        <v>1496</v>
      </c>
    </row>
    <row r="2" ht="29.55" customHeight="1" spans="1:2">
      <c r="A2" s="4" t="s">
        <v>1497</v>
      </c>
      <c r="B2" s="4"/>
    </row>
    <row r="3" ht="31.95" customHeight="1" spans="1:2">
      <c r="A3" s="5" t="s">
        <v>1318</v>
      </c>
      <c r="B3" s="6" t="s">
        <v>2</v>
      </c>
    </row>
    <row r="4" ht="29.55" customHeight="1" spans="1:2">
      <c r="A4" s="7" t="s">
        <v>1319</v>
      </c>
      <c r="B4" s="7" t="s">
        <v>1320</v>
      </c>
    </row>
    <row r="5" ht="30.6" customHeight="1" spans="1:2">
      <c r="A5" s="8" t="s">
        <v>1321</v>
      </c>
      <c r="B5" s="9">
        <v>469327</v>
      </c>
    </row>
    <row r="6" ht="30.6" customHeight="1" spans="1:2">
      <c r="A6" s="10" t="s">
        <v>1322</v>
      </c>
      <c r="B6" s="9">
        <v>469327</v>
      </c>
    </row>
  </sheetData>
  <mergeCells count="1">
    <mergeCell ref="A2:B2"/>
  </mergeCells>
  <printOptions horizontalCentered="1"/>
  <pageMargins left="0.550694444444444" right="0.550694444444444" top="0.275" bottom="0.393055555555556" header="0.590277777777778" footer="0.156944444444444"/>
  <pageSetup paperSize="9" firstPageNumber="126" orientation="portrait" useFirstPageNumber="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H13" sqref="H13"/>
    </sheetView>
  </sheetViews>
  <sheetFormatPr defaultColWidth="9" defaultRowHeight="13.5" outlineLevelCol="3"/>
  <cols>
    <col min="1" max="1" width="26.6666666666667" customWidth="1"/>
    <col min="2" max="2" width="14.4416666666667" customWidth="1"/>
    <col min="3" max="3" width="29.6666666666667" customWidth="1"/>
    <col min="4" max="4" width="15.775" customWidth="1"/>
  </cols>
  <sheetData>
    <row r="1" ht="18.75" spans="1:4">
      <c r="A1" s="192" t="s">
        <v>1130</v>
      </c>
      <c r="B1" s="193"/>
      <c r="C1" s="193"/>
      <c r="D1" s="193"/>
    </row>
    <row r="2" ht="22.5" spans="1:4">
      <c r="A2" s="194" t="s">
        <v>1131</v>
      </c>
      <c r="B2" s="194"/>
      <c r="C2" s="194"/>
      <c r="D2" s="194"/>
    </row>
    <row r="3" ht="14.25" spans="1:4">
      <c r="A3" s="193"/>
      <c r="B3" s="195"/>
      <c r="C3" s="195"/>
      <c r="D3" s="196" t="s">
        <v>2</v>
      </c>
    </row>
    <row r="4" ht="21.75" customHeight="1" spans="1:4">
      <c r="A4" s="197" t="s">
        <v>1132</v>
      </c>
      <c r="B4" s="198" t="s">
        <v>1133</v>
      </c>
      <c r="C4" s="199" t="s">
        <v>1134</v>
      </c>
      <c r="D4" s="200" t="s">
        <v>1133</v>
      </c>
    </row>
    <row r="5" ht="21.75" customHeight="1" spans="1:4">
      <c r="A5" s="201" t="s">
        <v>1135</v>
      </c>
      <c r="B5" s="202">
        <v>120428</v>
      </c>
      <c r="C5" s="201" t="s">
        <v>1136</v>
      </c>
      <c r="D5" s="202">
        <v>525285</v>
      </c>
    </row>
    <row r="6" ht="21.75" customHeight="1" spans="1:4">
      <c r="A6" s="201" t="s">
        <v>1137</v>
      </c>
      <c r="B6" s="202">
        <v>367492</v>
      </c>
      <c r="C6" s="201" t="s">
        <v>1138</v>
      </c>
      <c r="D6" s="202">
        <v>2219</v>
      </c>
    </row>
    <row r="7" ht="21.75" customHeight="1" spans="1:4">
      <c r="A7" s="201" t="s">
        <v>1139</v>
      </c>
      <c r="B7" s="202">
        <v>367492</v>
      </c>
      <c r="C7" s="203" t="s">
        <v>1140</v>
      </c>
      <c r="D7" s="204"/>
    </row>
    <row r="8" ht="21.75" customHeight="1" spans="1:4">
      <c r="A8" s="205" t="s">
        <v>1141</v>
      </c>
      <c r="B8" s="206">
        <v>13176</v>
      </c>
      <c r="C8" s="207" t="s">
        <v>1142</v>
      </c>
      <c r="D8" s="208"/>
    </row>
    <row r="9" ht="21.75" customHeight="1" spans="1:4">
      <c r="A9" s="205" t="s">
        <v>1143</v>
      </c>
      <c r="B9" s="206">
        <v>222907</v>
      </c>
      <c r="C9" s="207" t="s">
        <v>1144</v>
      </c>
      <c r="D9" s="208"/>
    </row>
    <row r="10" ht="21.75" customHeight="1" spans="1:4">
      <c r="A10" s="205" t="s">
        <v>1145</v>
      </c>
      <c r="B10" s="206">
        <v>131409</v>
      </c>
      <c r="C10" s="207" t="s">
        <v>1146</v>
      </c>
      <c r="D10" s="208"/>
    </row>
    <row r="11" ht="21.75" customHeight="1" spans="1:4">
      <c r="A11" s="201" t="s">
        <v>1147</v>
      </c>
      <c r="B11" s="204"/>
      <c r="C11" s="203" t="s">
        <v>1148</v>
      </c>
      <c r="D11" s="202">
        <v>2219</v>
      </c>
    </row>
    <row r="12" ht="21.75" customHeight="1" spans="1:4">
      <c r="A12" s="205" t="s">
        <v>1149</v>
      </c>
      <c r="B12" s="208"/>
      <c r="C12" s="207" t="s">
        <v>1150</v>
      </c>
      <c r="D12" s="208"/>
    </row>
    <row r="13" ht="21.75" customHeight="1" spans="1:4">
      <c r="A13" s="205" t="s">
        <v>1151</v>
      </c>
      <c r="B13" s="208"/>
      <c r="C13" s="207" t="s">
        <v>1152</v>
      </c>
      <c r="D13" s="208">
        <v>31</v>
      </c>
    </row>
    <row r="14" ht="21.75" customHeight="1" spans="1:4">
      <c r="A14" s="205" t="s">
        <v>1153</v>
      </c>
      <c r="B14" s="208"/>
      <c r="C14" s="207" t="s">
        <v>1154</v>
      </c>
      <c r="D14" s="208">
        <v>2188</v>
      </c>
    </row>
    <row r="15" ht="21.75" customHeight="1" spans="1:4">
      <c r="A15" s="201" t="s">
        <v>1155</v>
      </c>
      <c r="B15" s="208"/>
      <c r="C15" s="201" t="s">
        <v>1156</v>
      </c>
      <c r="D15" s="204"/>
    </row>
    <row r="16" ht="21.75" customHeight="1" spans="1:4">
      <c r="A16" s="201" t="s">
        <v>1157</v>
      </c>
      <c r="B16" s="204"/>
      <c r="C16" s="201" t="s">
        <v>1158</v>
      </c>
      <c r="D16" s="204"/>
    </row>
    <row r="17" ht="21.75" customHeight="1" spans="1:4">
      <c r="A17" s="201" t="s">
        <v>1159</v>
      </c>
      <c r="B17" s="202">
        <v>142493</v>
      </c>
      <c r="C17" s="201" t="s">
        <v>1160</v>
      </c>
      <c r="D17" s="204">
        <v>117216</v>
      </c>
    </row>
    <row r="18" ht="21.75" customHeight="1" spans="1:4">
      <c r="A18" s="201" t="s">
        <v>1161</v>
      </c>
      <c r="B18" s="204"/>
      <c r="C18" s="201" t="s">
        <v>1162</v>
      </c>
      <c r="D18" s="204"/>
    </row>
    <row r="19" ht="21.75" customHeight="1" spans="1:4">
      <c r="A19" s="201" t="s">
        <v>1163</v>
      </c>
      <c r="B19" s="204"/>
      <c r="C19" s="201" t="s">
        <v>1164</v>
      </c>
      <c r="D19" s="204"/>
    </row>
    <row r="20" ht="21.75" customHeight="1" spans="1:4">
      <c r="A20" s="201" t="s">
        <v>1165</v>
      </c>
      <c r="B20" s="202">
        <v>2224</v>
      </c>
      <c r="C20" s="201" t="s">
        <v>1166</v>
      </c>
      <c r="D20" s="204"/>
    </row>
    <row r="21" ht="21.75" customHeight="1" spans="1:4">
      <c r="A21" s="201" t="s">
        <v>1167</v>
      </c>
      <c r="B21" s="204">
        <v>12400</v>
      </c>
      <c r="C21" s="201" t="s">
        <v>1168</v>
      </c>
      <c r="D21" s="204">
        <v>317</v>
      </c>
    </row>
    <row r="22" ht="21.75" customHeight="1" spans="1:4">
      <c r="A22" s="209"/>
      <c r="B22" s="204"/>
      <c r="C22" s="201" t="s">
        <v>1169</v>
      </c>
      <c r="D22" s="204"/>
    </row>
    <row r="23" ht="21.75" customHeight="1" spans="1:4">
      <c r="A23" s="210" t="s">
        <v>1170</v>
      </c>
      <c r="B23" s="204">
        <v>645037</v>
      </c>
      <c r="C23" s="210" t="s">
        <v>1171</v>
      </c>
      <c r="D23" s="204">
        <v>645037</v>
      </c>
    </row>
    <row r="24" ht="21.75" customHeight="1" spans="1:4">
      <c r="A24" s="211"/>
      <c r="B24" s="212"/>
      <c r="C24" s="211"/>
      <c r="D24" s="212"/>
    </row>
    <row r="25" ht="21.75" customHeight="1" spans="1:4">
      <c r="A25" s="205"/>
      <c r="B25" s="213"/>
      <c r="C25" s="214" t="s">
        <v>1172</v>
      </c>
      <c r="D25" s="204"/>
    </row>
    <row r="26" ht="21.75" customHeight="1" spans="1:4">
      <c r="A26" s="209"/>
      <c r="B26" s="215"/>
      <c r="C26" s="214" t="s">
        <v>1173</v>
      </c>
      <c r="D26" s="204"/>
    </row>
    <row r="27" ht="21.75" customHeight="1" spans="1:4">
      <c r="A27" s="209"/>
      <c r="B27" s="215"/>
      <c r="C27" s="214" t="s">
        <v>1174</v>
      </c>
      <c r="D27" s="216"/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0"/>
  <sheetViews>
    <sheetView zoomScale="55" zoomScaleNormal="55" workbookViewId="0">
      <selection activeCell="A1" sqref="A1"/>
    </sheetView>
  </sheetViews>
  <sheetFormatPr defaultColWidth="45.4416666666667" defaultRowHeight="14.25" outlineLevelCol="1"/>
  <cols>
    <col min="1" max="1" width="67.4416666666667" style="148" customWidth="1"/>
    <col min="2" max="2" width="52.4416666666667" style="179" customWidth="1"/>
    <col min="3" max="16384" width="45.4416666666667" style="180"/>
  </cols>
  <sheetData>
    <row r="1" s="177" customFormat="1" ht="36" customHeight="1" spans="1:2">
      <c r="A1" s="132" t="s">
        <v>1175</v>
      </c>
      <c r="B1" s="179"/>
    </row>
    <row r="2" ht="27" customHeight="1" spans="1:2">
      <c r="A2" s="181" t="s">
        <v>1176</v>
      </c>
      <c r="B2" s="181"/>
    </row>
    <row r="3" ht="33.6" customHeight="1" spans="1:2">
      <c r="A3" s="182"/>
      <c r="B3" s="183" t="s">
        <v>2</v>
      </c>
    </row>
    <row r="4" ht="28.95" customHeight="1" spans="1:2">
      <c r="A4" s="184" t="s">
        <v>1177</v>
      </c>
      <c r="B4" s="184" t="s">
        <v>6</v>
      </c>
    </row>
    <row r="5" s="178" customFormat="1" ht="29.55" customHeight="1" spans="1:2">
      <c r="A5" s="185" t="s">
        <v>1178</v>
      </c>
      <c r="B5" s="186">
        <f>SUM(B6,B11,B30)</f>
        <v>367492</v>
      </c>
    </row>
    <row r="6" s="178" customFormat="1" ht="29.55" customHeight="1" spans="1:2">
      <c r="A6" s="185" t="s">
        <v>1179</v>
      </c>
      <c r="B6" s="186">
        <f>SUM(B7:B10)</f>
        <v>13176</v>
      </c>
    </row>
    <row r="7" s="178" customFormat="1" ht="29.55" customHeight="1" spans="1:2">
      <c r="A7" s="187" t="s">
        <v>1180</v>
      </c>
      <c r="B7" s="186">
        <v>6114</v>
      </c>
    </row>
    <row r="8" s="178" customFormat="1" ht="29.55" customHeight="1" spans="1:2">
      <c r="A8" s="187" t="s">
        <v>1181</v>
      </c>
      <c r="B8" s="186">
        <v>2191</v>
      </c>
    </row>
    <row r="9" s="178" customFormat="1" ht="29.55" customHeight="1" spans="1:2">
      <c r="A9" s="187" t="s">
        <v>1182</v>
      </c>
      <c r="B9" s="186">
        <v>1575</v>
      </c>
    </row>
    <row r="10" s="178" customFormat="1" ht="29.55" customHeight="1" spans="1:2">
      <c r="A10" s="187" t="s">
        <v>1183</v>
      </c>
      <c r="B10" s="186">
        <v>3296</v>
      </c>
    </row>
    <row r="11" s="178" customFormat="1" ht="29.55" customHeight="1" spans="1:2">
      <c r="A11" s="185" t="s">
        <v>1184</v>
      </c>
      <c r="B11" s="186">
        <f>SUM(B12:B29)</f>
        <v>222907</v>
      </c>
    </row>
    <row r="12" s="178" customFormat="1" ht="29.55" customHeight="1" spans="1:2">
      <c r="A12" s="187" t="s">
        <v>1185</v>
      </c>
      <c r="B12" s="186">
        <v>0</v>
      </c>
    </row>
    <row r="13" s="178" customFormat="1" ht="29.55" customHeight="1" spans="1:2">
      <c r="A13" s="187" t="s">
        <v>1186</v>
      </c>
      <c r="B13" s="186">
        <v>76545</v>
      </c>
    </row>
    <row r="14" s="178" customFormat="1" ht="29.55" customHeight="1" spans="1:2">
      <c r="A14" s="187" t="s">
        <v>1187</v>
      </c>
      <c r="B14" s="186">
        <v>7570</v>
      </c>
    </row>
    <row r="15" s="178" customFormat="1" ht="29.55" customHeight="1" spans="1:2">
      <c r="A15" s="187" t="s">
        <v>1188</v>
      </c>
      <c r="B15" s="186">
        <v>14684</v>
      </c>
    </row>
    <row r="16" s="178" customFormat="1" ht="29.55" customHeight="1" spans="1:2">
      <c r="A16" s="187" t="s">
        <v>1189</v>
      </c>
      <c r="B16" s="186">
        <v>-4175</v>
      </c>
    </row>
    <row r="17" s="178" customFormat="1" ht="29.55" customHeight="1" spans="1:2">
      <c r="A17" s="187" t="s">
        <v>1190</v>
      </c>
      <c r="B17" s="186">
        <v>0</v>
      </c>
    </row>
    <row r="18" s="178" customFormat="1" ht="29.55" customHeight="1" spans="1:2">
      <c r="A18" s="187" t="s">
        <v>1191</v>
      </c>
      <c r="B18" s="186">
        <v>0</v>
      </c>
    </row>
    <row r="19" s="178" customFormat="1" ht="29.55" customHeight="1" spans="1:2">
      <c r="A19" s="187" t="s">
        <v>1192</v>
      </c>
      <c r="B19" s="186">
        <v>1408</v>
      </c>
    </row>
    <row r="20" s="178" customFormat="1" ht="29.55" customHeight="1" spans="1:2">
      <c r="A20" s="187" t="s">
        <v>1193</v>
      </c>
      <c r="B20" s="186">
        <v>124</v>
      </c>
    </row>
    <row r="21" s="178" customFormat="1" ht="29.55" customHeight="1" spans="1:2">
      <c r="A21" s="187" t="s">
        <v>1194</v>
      </c>
      <c r="B21" s="186">
        <v>1369</v>
      </c>
    </row>
    <row r="22" s="178" customFormat="1" ht="29.55" customHeight="1" spans="1:2">
      <c r="A22" s="187" t="s">
        <v>1195</v>
      </c>
      <c r="B22" s="186">
        <v>20251</v>
      </c>
    </row>
    <row r="23" s="178" customFormat="1" ht="29.55" customHeight="1" spans="1:2">
      <c r="A23" s="187" t="s">
        <v>1196</v>
      </c>
      <c r="B23" s="186">
        <v>16602</v>
      </c>
    </row>
    <row r="24" s="178" customFormat="1" ht="29.55" customHeight="1" spans="1:2">
      <c r="A24" s="187" t="s">
        <v>1197</v>
      </c>
      <c r="B24" s="186">
        <v>41856</v>
      </c>
    </row>
    <row r="25" s="178" customFormat="1" ht="29.55" customHeight="1" spans="1:2">
      <c r="A25" s="187" t="s">
        <v>1198</v>
      </c>
      <c r="B25" s="186">
        <v>6981</v>
      </c>
    </row>
    <row r="26" s="178" customFormat="1" ht="29.55" customHeight="1" spans="1:2">
      <c r="A26" s="187" t="s">
        <v>1199</v>
      </c>
      <c r="B26" s="186">
        <v>4550</v>
      </c>
    </row>
    <row r="27" s="178" customFormat="1" ht="29.55" customHeight="1" spans="1:2">
      <c r="A27" s="187" t="s">
        <v>1200</v>
      </c>
      <c r="B27" s="186">
        <v>330</v>
      </c>
    </row>
    <row r="28" s="178" customFormat="1" ht="29.55" customHeight="1" spans="1:2">
      <c r="A28" s="187" t="s">
        <v>1201</v>
      </c>
      <c r="B28" s="186">
        <v>30793</v>
      </c>
    </row>
    <row r="29" s="178" customFormat="1" ht="29.55" customHeight="1" spans="1:2">
      <c r="A29" s="187" t="s">
        <v>1202</v>
      </c>
      <c r="B29" s="186">
        <v>4019</v>
      </c>
    </row>
    <row r="30" s="178" customFormat="1" ht="33" customHeight="1" spans="1:2">
      <c r="A30" s="185" t="s">
        <v>1203</v>
      </c>
      <c r="B30" s="188">
        <f>SUM(B31:B50)</f>
        <v>131409</v>
      </c>
    </row>
    <row r="31" ht="33" customHeight="1" spans="1:2">
      <c r="A31" s="187" t="s">
        <v>1204</v>
      </c>
      <c r="B31" s="186">
        <v>733</v>
      </c>
    </row>
    <row r="32" ht="33" customHeight="1" spans="1:2">
      <c r="A32" s="187" t="s">
        <v>1205</v>
      </c>
      <c r="B32" s="186">
        <v>0</v>
      </c>
    </row>
    <row r="33" ht="33" customHeight="1" spans="1:2">
      <c r="A33" s="187" t="s">
        <v>1206</v>
      </c>
      <c r="B33" s="186">
        <v>0</v>
      </c>
    </row>
    <row r="34" ht="33" customHeight="1" spans="1:2">
      <c r="A34" s="187" t="s">
        <v>1207</v>
      </c>
      <c r="B34" s="189">
        <v>448</v>
      </c>
    </row>
    <row r="35" ht="33" customHeight="1" spans="1:2">
      <c r="A35" s="190" t="s">
        <v>1208</v>
      </c>
      <c r="B35" s="186">
        <v>15510</v>
      </c>
    </row>
    <row r="36" ht="33" customHeight="1" spans="1:2">
      <c r="A36" s="187" t="s">
        <v>1209</v>
      </c>
      <c r="B36" s="191">
        <v>150</v>
      </c>
    </row>
    <row r="37" ht="33" customHeight="1" spans="1:2">
      <c r="A37" s="187" t="s">
        <v>1210</v>
      </c>
      <c r="B37" s="186">
        <v>1953</v>
      </c>
    </row>
    <row r="38" ht="33" customHeight="1" spans="1:2">
      <c r="A38" s="187" t="s">
        <v>1211</v>
      </c>
      <c r="B38" s="186">
        <v>28808</v>
      </c>
    </row>
    <row r="39" ht="33" customHeight="1" spans="1:2">
      <c r="A39" s="187" t="s">
        <v>1212</v>
      </c>
      <c r="B39" s="186">
        <v>15223</v>
      </c>
    </row>
    <row r="40" ht="33" customHeight="1" spans="1:2">
      <c r="A40" s="187" t="s">
        <v>1213</v>
      </c>
      <c r="B40" s="186">
        <v>4250</v>
      </c>
    </row>
    <row r="41" ht="33" customHeight="1" spans="1:2">
      <c r="A41" s="187" t="s">
        <v>1214</v>
      </c>
      <c r="B41" s="186">
        <v>2370</v>
      </c>
    </row>
    <row r="42" ht="33" customHeight="1" spans="1:2">
      <c r="A42" s="187" t="s">
        <v>1215</v>
      </c>
      <c r="B42" s="186">
        <v>36159</v>
      </c>
    </row>
    <row r="43" ht="33" customHeight="1" spans="1:2">
      <c r="A43" s="187" t="s">
        <v>1216</v>
      </c>
      <c r="B43" s="186">
        <v>12169</v>
      </c>
    </row>
    <row r="44" ht="33" customHeight="1" spans="1:2">
      <c r="A44" s="187" t="s">
        <v>1217</v>
      </c>
      <c r="B44" s="186">
        <v>2145</v>
      </c>
    </row>
    <row r="45" ht="33" customHeight="1" spans="1:2">
      <c r="A45" s="187" t="s">
        <v>1218</v>
      </c>
      <c r="B45" s="186">
        <v>1254</v>
      </c>
    </row>
    <row r="46" ht="33" customHeight="1" spans="1:2">
      <c r="A46" s="187" t="s">
        <v>1219</v>
      </c>
      <c r="B46" s="186">
        <v>0</v>
      </c>
    </row>
    <row r="47" ht="33" customHeight="1" spans="1:2">
      <c r="A47" s="187" t="s">
        <v>1220</v>
      </c>
      <c r="B47" s="186">
        <v>3727</v>
      </c>
    </row>
    <row r="48" ht="33" customHeight="1" spans="1:2">
      <c r="A48" s="187" t="s">
        <v>1221</v>
      </c>
      <c r="B48" s="186">
        <v>5910</v>
      </c>
    </row>
    <row r="49" ht="33" customHeight="1" spans="1:2">
      <c r="A49" s="187" t="s">
        <v>1222</v>
      </c>
      <c r="B49" s="186">
        <v>580</v>
      </c>
    </row>
    <row r="50" ht="33" customHeight="1" spans="1:2">
      <c r="A50" s="187" t="s">
        <v>1223</v>
      </c>
      <c r="B50" s="186">
        <v>20</v>
      </c>
    </row>
  </sheetData>
  <mergeCells count="1">
    <mergeCell ref="A2:B2"/>
  </mergeCells>
  <printOptions horizontalCentered="1"/>
  <pageMargins left="0.550694444444444" right="0.550694444444444" top="0.275" bottom="0.393055555555556" header="0.590277777777778" footer="0.156944444444444"/>
  <pageSetup paperSize="9" scale="52" firstPageNumber="126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0"/>
  <sheetViews>
    <sheetView showZeros="0" workbookViewId="0">
      <selection activeCell="A1" sqref="A1"/>
    </sheetView>
  </sheetViews>
  <sheetFormatPr defaultColWidth="9" defaultRowHeight="14.25" outlineLevelCol="4"/>
  <cols>
    <col min="1" max="1" width="48.775" style="165" customWidth="1"/>
    <col min="2" max="2" width="16.6666666666667" style="165" customWidth="1"/>
    <col min="3" max="3" width="16.775" style="165" customWidth="1"/>
    <col min="4" max="4" width="13.3333333333333" style="165" customWidth="1"/>
    <col min="5" max="5" width="16.6666666666667" style="166" customWidth="1"/>
    <col min="6" max="255" width="9" style="166"/>
    <col min="256" max="257" width="49.775" style="166" customWidth="1"/>
    <col min="258" max="511" width="9" style="166"/>
    <col min="512" max="513" width="49.775" style="166" customWidth="1"/>
    <col min="514" max="767" width="9" style="166"/>
    <col min="768" max="769" width="49.775" style="166" customWidth="1"/>
    <col min="770" max="1023" width="9" style="166"/>
    <col min="1024" max="1025" width="49.775" style="166" customWidth="1"/>
    <col min="1026" max="1279" width="9" style="166"/>
    <col min="1280" max="1281" width="49.775" style="166" customWidth="1"/>
    <col min="1282" max="1535" width="9" style="166"/>
    <col min="1536" max="1537" width="49.775" style="166" customWidth="1"/>
    <col min="1538" max="1791" width="9" style="166"/>
    <col min="1792" max="1793" width="49.775" style="166" customWidth="1"/>
    <col min="1794" max="2047" width="9" style="166"/>
    <col min="2048" max="2049" width="49.775" style="166" customWidth="1"/>
    <col min="2050" max="2303" width="9" style="166"/>
    <col min="2304" max="2305" width="49.775" style="166" customWidth="1"/>
    <col min="2306" max="2559" width="9" style="166"/>
    <col min="2560" max="2561" width="49.775" style="166" customWidth="1"/>
    <col min="2562" max="2815" width="9" style="166"/>
    <col min="2816" max="2817" width="49.775" style="166" customWidth="1"/>
    <col min="2818" max="3071" width="9" style="166"/>
    <col min="3072" max="3073" width="49.775" style="166" customWidth="1"/>
    <col min="3074" max="3327" width="9" style="166"/>
    <col min="3328" max="3329" width="49.775" style="166" customWidth="1"/>
    <col min="3330" max="3583" width="9" style="166"/>
    <col min="3584" max="3585" width="49.775" style="166" customWidth="1"/>
    <col min="3586" max="3839" width="9" style="166"/>
    <col min="3840" max="3841" width="49.775" style="166" customWidth="1"/>
    <col min="3842" max="4095" width="9" style="166"/>
    <col min="4096" max="4097" width="49.775" style="166" customWidth="1"/>
    <col min="4098" max="4351" width="9" style="166"/>
    <col min="4352" max="4353" width="49.775" style="166" customWidth="1"/>
    <col min="4354" max="4607" width="9" style="166"/>
    <col min="4608" max="4609" width="49.775" style="166" customWidth="1"/>
    <col min="4610" max="4863" width="9" style="166"/>
    <col min="4864" max="4865" width="49.775" style="166" customWidth="1"/>
    <col min="4866" max="5119" width="9" style="166"/>
    <col min="5120" max="5121" width="49.775" style="166" customWidth="1"/>
    <col min="5122" max="5375" width="9" style="166"/>
    <col min="5376" max="5377" width="49.775" style="166" customWidth="1"/>
    <col min="5378" max="5631" width="9" style="166"/>
    <col min="5632" max="5633" width="49.775" style="166" customWidth="1"/>
    <col min="5634" max="5887" width="9" style="166"/>
    <col min="5888" max="5889" width="49.775" style="166" customWidth="1"/>
    <col min="5890" max="6143" width="9" style="166"/>
    <col min="6144" max="6145" width="49.775" style="166" customWidth="1"/>
    <col min="6146" max="6399" width="9" style="166"/>
    <col min="6400" max="6401" width="49.775" style="166" customWidth="1"/>
    <col min="6402" max="6655" width="9" style="166"/>
    <col min="6656" max="6657" width="49.775" style="166" customWidth="1"/>
    <col min="6658" max="6911" width="9" style="166"/>
    <col min="6912" max="6913" width="49.775" style="166" customWidth="1"/>
    <col min="6914" max="7167" width="9" style="166"/>
    <col min="7168" max="7169" width="49.775" style="166" customWidth="1"/>
    <col min="7170" max="7423" width="9" style="166"/>
    <col min="7424" max="7425" width="49.775" style="166" customWidth="1"/>
    <col min="7426" max="7679" width="9" style="166"/>
    <col min="7680" max="7681" width="49.775" style="166" customWidth="1"/>
    <col min="7682" max="7935" width="9" style="166"/>
    <col min="7936" max="7937" width="49.775" style="166" customWidth="1"/>
    <col min="7938" max="8191" width="9" style="166"/>
    <col min="8192" max="8193" width="49.775" style="166" customWidth="1"/>
    <col min="8194" max="8447" width="9" style="166"/>
    <col min="8448" max="8449" width="49.775" style="166" customWidth="1"/>
    <col min="8450" max="8703" width="9" style="166"/>
    <col min="8704" max="8705" width="49.775" style="166" customWidth="1"/>
    <col min="8706" max="8959" width="9" style="166"/>
    <col min="8960" max="8961" width="49.775" style="166" customWidth="1"/>
    <col min="8962" max="9215" width="9" style="166"/>
    <col min="9216" max="9217" width="49.775" style="166" customWidth="1"/>
    <col min="9218" max="9471" width="9" style="166"/>
    <col min="9472" max="9473" width="49.775" style="166" customWidth="1"/>
    <col min="9474" max="9727" width="9" style="166"/>
    <col min="9728" max="9729" width="49.775" style="166" customWidth="1"/>
    <col min="9730" max="9983" width="9" style="166"/>
    <col min="9984" max="9985" width="49.775" style="166" customWidth="1"/>
    <col min="9986" max="10239" width="9" style="166"/>
    <col min="10240" max="10241" width="49.775" style="166" customWidth="1"/>
    <col min="10242" max="10495" width="9" style="166"/>
    <col min="10496" max="10497" width="49.775" style="166" customWidth="1"/>
    <col min="10498" max="10751" width="9" style="166"/>
    <col min="10752" max="10753" width="49.775" style="166" customWidth="1"/>
    <col min="10754" max="11007" width="9" style="166"/>
    <col min="11008" max="11009" width="49.775" style="166" customWidth="1"/>
    <col min="11010" max="11263" width="9" style="166"/>
    <col min="11264" max="11265" width="49.775" style="166" customWidth="1"/>
    <col min="11266" max="11519" width="9" style="166"/>
    <col min="11520" max="11521" width="49.775" style="166" customWidth="1"/>
    <col min="11522" max="11775" width="9" style="166"/>
    <col min="11776" max="11777" width="49.775" style="166" customWidth="1"/>
    <col min="11778" max="12031" width="9" style="166"/>
    <col min="12032" max="12033" width="49.775" style="166" customWidth="1"/>
    <col min="12034" max="12287" width="9" style="166"/>
    <col min="12288" max="12289" width="49.775" style="166" customWidth="1"/>
    <col min="12290" max="12543" width="9" style="166"/>
    <col min="12544" max="12545" width="49.775" style="166" customWidth="1"/>
    <col min="12546" max="12799" width="9" style="166"/>
    <col min="12800" max="12801" width="49.775" style="166" customWidth="1"/>
    <col min="12802" max="13055" width="9" style="166"/>
    <col min="13056" max="13057" width="49.775" style="166" customWidth="1"/>
    <col min="13058" max="13311" width="9" style="166"/>
    <col min="13312" max="13313" width="49.775" style="166" customWidth="1"/>
    <col min="13314" max="13567" width="9" style="166"/>
    <col min="13568" max="13569" width="49.775" style="166" customWidth="1"/>
    <col min="13570" max="13823" width="9" style="166"/>
    <col min="13824" max="13825" width="49.775" style="166" customWidth="1"/>
    <col min="13826" max="14079" width="9" style="166"/>
    <col min="14080" max="14081" width="49.775" style="166" customWidth="1"/>
    <col min="14082" max="14335" width="9" style="166"/>
    <col min="14336" max="14337" width="49.775" style="166" customWidth="1"/>
    <col min="14338" max="14591" width="9" style="166"/>
    <col min="14592" max="14593" width="49.775" style="166" customWidth="1"/>
    <col min="14594" max="14847" width="9" style="166"/>
    <col min="14848" max="14849" width="49.775" style="166" customWidth="1"/>
    <col min="14850" max="15103" width="9" style="166"/>
    <col min="15104" max="15105" width="49.775" style="166" customWidth="1"/>
    <col min="15106" max="15359" width="9" style="166"/>
    <col min="15360" max="15361" width="49.775" style="166" customWidth="1"/>
    <col min="15362" max="15615" width="9" style="166"/>
    <col min="15616" max="15617" width="49.775" style="166" customWidth="1"/>
    <col min="15618" max="15871" width="9" style="166"/>
    <col min="15872" max="15873" width="49.775" style="166" customWidth="1"/>
    <col min="15874" max="16127" width="9" style="166"/>
    <col min="16128" max="16129" width="49.775" style="166" customWidth="1"/>
    <col min="16130" max="16384" width="9" style="166"/>
  </cols>
  <sheetData>
    <row r="1" ht="23.25" customHeight="1" spans="1:4">
      <c r="A1" s="167" t="s">
        <v>1224</v>
      </c>
      <c r="B1" s="167"/>
      <c r="C1" s="167"/>
      <c r="D1" s="167"/>
    </row>
    <row r="2" ht="37.5" customHeight="1" spans="1:5">
      <c r="A2" s="168" t="s">
        <v>1225</v>
      </c>
      <c r="B2" s="168"/>
      <c r="C2" s="168"/>
      <c r="D2" s="168"/>
      <c r="E2" s="168"/>
    </row>
    <row r="3" ht="20.25" customHeight="1" spans="1:5">
      <c r="A3" s="169"/>
      <c r="B3" s="169"/>
      <c r="C3" s="169"/>
      <c r="D3" s="169"/>
      <c r="E3" s="170" t="s">
        <v>2</v>
      </c>
    </row>
    <row r="4" ht="28.5" customHeight="1" spans="1:5">
      <c r="A4" s="171" t="s">
        <v>3</v>
      </c>
      <c r="B4" s="171" t="s">
        <v>4</v>
      </c>
      <c r="C4" s="171" t="s">
        <v>5</v>
      </c>
      <c r="D4" s="171" t="s">
        <v>6</v>
      </c>
      <c r="E4" s="172" t="s">
        <v>7</v>
      </c>
    </row>
    <row r="5" ht="19.2" customHeight="1" spans="1:5">
      <c r="A5" s="173" t="s">
        <v>1226</v>
      </c>
      <c r="B5" s="174">
        <v>249947.9828</v>
      </c>
      <c r="C5" s="174">
        <v>264907</v>
      </c>
      <c r="D5" s="174">
        <v>264907</v>
      </c>
      <c r="E5" s="174">
        <v>100</v>
      </c>
    </row>
    <row r="6" ht="19.2" customHeight="1" spans="1:5">
      <c r="A6" s="175" t="s">
        <v>1227</v>
      </c>
      <c r="B6" s="174">
        <v>134424.9828</v>
      </c>
      <c r="C6" s="174">
        <v>150307</v>
      </c>
      <c r="D6" s="174">
        <v>150307</v>
      </c>
      <c r="E6" s="174">
        <v>100</v>
      </c>
    </row>
    <row r="7" ht="19.2" customHeight="1" spans="1:5">
      <c r="A7" s="176" t="s">
        <v>1228</v>
      </c>
      <c r="B7" s="174">
        <v>51123.7256</v>
      </c>
      <c r="C7" s="174">
        <v>50879</v>
      </c>
      <c r="D7" s="174">
        <v>50879</v>
      </c>
      <c r="E7" s="174">
        <v>100</v>
      </c>
    </row>
    <row r="8" ht="19.2" customHeight="1" spans="1:5">
      <c r="A8" s="176" t="s">
        <v>1229</v>
      </c>
      <c r="B8" s="174">
        <v>42649.23</v>
      </c>
      <c r="C8" s="174">
        <v>21823</v>
      </c>
      <c r="D8" s="174">
        <v>21823</v>
      </c>
      <c r="E8" s="174">
        <v>100</v>
      </c>
    </row>
    <row r="9" ht="19.2" customHeight="1" spans="1:5">
      <c r="A9" s="176" t="s">
        <v>1230</v>
      </c>
      <c r="B9" s="174">
        <v>1250.68</v>
      </c>
      <c r="C9" s="174">
        <v>1525</v>
      </c>
      <c r="D9" s="174">
        <v>1525</v>
      </c>
      <c r="E9" s="174">
        <v>100</v>
      </c>
    </row>
    <row r="10" ht="19.2" customHeight="1" spans="1:5">
      <c r="A10" s="176" t="s">
        <v>1231</v>
      </c>
      <c r="B10" s="174">
        <v>0</v>
      </c>
      <c r="C10" s="174">
        <v>9204</v>
      </c>
      <c r="D10" s="174">
        <v>9204</v>
      </c>
      <c r="E10" s="174">
        <v>100</v>
      </c>
    </row>
    <row r="11" ht="19.2" customHeight="1" spans="1:5">
      <c r="A11" s="176" t="s">
        <v>1232</v>
      </c>
      <c r="B11" s="174">
        <v>1175.06</v>
      </c>
      <c r="C11" s="174">
        <v>2185</v>
      </c>
      <c r="D11" s="174">
        <v>2185</v>
      </c>
      <c r="E11" s="174">
        <v>100</v>
      </c>
    </row>
    <row r="12" ht="19.2" customHeight="1" spans="1:5">
      <c r="A12" s="176" t="s">
        <v>1233</v>
      </c>
      <c r="B12" s="174">
        <v>12265.3772</v>
      </c>
      <c r="C12" s="174">
        <v>40493</v>
      </c>
      <c r="D12" s="174">
        <v>40493</v>
      </c>
      <c r="E12" s="174">
        <v>100</v>
      </c>
    </row>
    <row r="13" ht="19.2" customHeight="1" spans="1:5">
      <c r="A13" s="176" t="s">
        <v>1234</v>
      </c>
      <c r="B13" s="174">
        <v>13624.33</v>
      </c>
      <c r="C13" s="174">
        <v>18278</v>
      </c>
      <c r="D13" s="174">
        <v>18278</v>
      </c>
      <c r="E13" s="174">
        <v>100</v>
      </c>
    </row>
    <row r="14" ht="19.2" customHeight="1" spans="1:5">
      <c r="A14" s="176" t="s">
        <v>1235</v>
      </c>
      <c r="B14" s="174">
        <v>0</v>
      </c>
      <c r="C14" s="174">
        <v>118</v>
      </c>
      <c r="D14" s="174">
        <v>118</v>
      </c>
      <c r="E14" s="174">
        <v>100</v>
      </c>
    </row>
    <row r="15" ht="19.2" customHeight="1" spans="1:5">
      <c r="A15" s="176" t="s">
        <v>1236</v>
      </c>
      <c r="B15" s="174">
        <v>12336.58</v>
      </c>
      <c r="C15" s="174">
        <v>5802</v>
      </c>
      <c r="D15" s="174">
        <v>5802</v>
      </c>
      <c r="E15" s="174">
        <v>100</v>
      </c>
    </row>
    <row r="16" ht="19.2" customHeight="1" spans="1:5">
      <c r="A16" s="175" t="s">
        <v>1237</v>
      </c>
      <c r="B16" s="174">
        <v>45313.1</v>
      </c>
      <c r="C16" s="174">
        <v>44519</v>
      </c>
      <c r="D16" s="174">
        <v>44519</v>
      </c>
      <c r="E16" s="174">
        <v>100</v>
      </c>
    </row>
    <row r="17" ht="19.2" customHeight="1" spans="1:5">
      <c r="A17" s="176" t="s">
        <v>1238</v>
      </c>
      <c r="B17" s="174">
        <v>11643.85</v>
      </c>
      <c r="C17" s="174">
        <v>13639</v>
      </c>
      <c r="D17" s="174">
        <v>13639</v>
      </c>
      <c r="E17" s="174">
        <v>100</v>
      </c>
    </row>
    <row r="18" ht="19.2" customHeight="1" spans="1:5">
      <c r="A18" s="176" t="s">
        <v>1239</v>
      </c>
      <c r="B18" s="174">
        <v>994.94</v>
      </c>
      <c r="C18" s="174">
        <v>385</v>
      </c>
      <c r="D18" s="174">
        <v>385</v>
      </c>
      <c r="E18" s="174">
        <v>100</v>
      </c>
    </row>
    <row r="19" ht="19.2" customHeight="1" spans="1:5">
      <c r="A19" s="176" t="s">
        <v>1240</v>
      </c>
      <c r="B19" s="174">
        <v>109.42</v>
      </c>
      <c r="C19" s="174">
        <v>88</v>
      </c>
      <c r="D19" s="174">
        <v>88</v>
      </c>
      <c r="E19" s="174">
        <v>100</v>
      </c>
    </row>
    <row r="20" ht="19.2" customHeight="1" spans="1:5">
      <c r="A20" s="176" t="s">
        <v>1241</v>
      </c>
      <c r="B20" s="174">
        <v>61.44</v>
      </c>
      <c r="C20" s="174">
        <v>12</v>
      </c>
      <c r="D20" s="174">
        <v>12</v>
      </c>
      <c r="E20" s="174">
        <v>100</v>
      </c>
    </row>
    <row r="21" ht="19.2" customHeight="1" spans="1:5">
      <c r="A21" s="176" t="s">
        <v>1242</v>
      </c>
      <c r="B21" s="174">
        <v>506.37</v>
      </c>
      <c r="C21" s="174">
        <v>482</v>
      </c>
      <c r="D21" s="174">
        <v>482</v>
      </c>
      <c r="E21" s="174">
        <v>100</v>
      </c>
    </row>
    <row r="22" ht="19.2" customHeight="1" spans="1:5">
      <c r="A22" s="176" t="s">
        <v>1243</v>
      </c>
      <c r="B22" s="174">
        <v>1425.48</v>
      </c>
      <c r="C22" s="174">
        <v>1180</v>
      </c>
      <c r="D22" s="174">
        <v>1180</v>
      </c>
      <c r="E22" s="174">
        <v>100</v>
      </c>
    </row>
    <row r="23" ht="19.2" customHeight="1" spans="1:5">
      <c r="A23" s="176" t="s">
        <v>1244</v>
      </c>
      <c r="B23" s="174">
        <v>1205.45</v>
      </c>
      <c r="C23" s="174">
        <v>939</v>
      </c>
      <c r="D23" s="174">
        <v>939</v>
      </c>
      <c r="E23" s="174">
        <v>100</v>
      </c>
    </row>
    <row r="24" ht="19.2" customHeight="1" spans="1:5">
      <c r="A24" s="176" t="s">
        <v>1245</v>
      </c>
      <c r="B24" s="174">
        <v>0</v>
      </c>
      <c r="C24" s="174">
        <v>0</v>
      </c>
      <c r="D24" s="174">
        <v>0</v>
      </c>
      <c r="E24" s="174">
        <v>0</v>
      </c>
    </row>
    <row r="25" ht="19.2" customHeight="1" spans="1:5">
      <c r="A25" s="176" t="s">
        <v>1246</v>
      </c>
      <c r="B25" s="174">
        <v>580.32</v>
      </c>
      <c r="C25" s="174">
        <v>398</v>
      </c>
      <c r="D25" s="174">
        <v>398</v>
      </c>
      <c r="E25" s="174">
        <v>100</v>
      </c>
    </row>
    <row r="26" ht="19.2" customHeight="1" spans="1:5">
      <c r="A26" s="176" t="s">
        <v>1247</v>
      </c>
      <c r="B26" s="174">
        <v>6071.49</v>
      </c>
      <c r="C26" s="174">
        <v>4180</v>
      </c>
      <c r="D26" s="174">
        <v>4180</v>
      </c>
      <c r="E26" s="174">
        <v>100</v>
      </c>
    </row>
    <row r="27" ht="19.2" customHeight="1" spans="1:5">
      <c r="A27" s="176" t="s">
        <v>1248</v>
      </c>
      <c r="B27" s="174">
        <v>3.98</v>
      </c>
      <c r="C27" s="174">
        <v>7</v>
      </c>
      <c r="D27" s="174">
        <v>7</v>
      </c>
      <c r="E27" s="174">
        <v>100</v>
      </c>
    </row>
    <row r="28" ht="19.2" customHeight="1" spans="1:5">
      <c r="A28" s="176" t="s">
        <v>1249</v>
      </c>
      <c r="B28" s="174">
        <v>5013.15</v>
      </c>
      <c r="C28" s="174">
        <v>5906</v>
      </c>
      <c r="D28" s="174">
        <v>5906</v>
      </c>
      <c r="E28" s="174">
        <v>100</v>
      </c>
    </row>
    <row r="29" ht="19.2" customHeight="1" spans="1:5">
      <c r="A29" s="176" t="s">
        <v>1250</v>
      </c>
      <c r="B29" s="174">
        <v>865.3</v>
      </c>
      <c r="C29" s="174">
        <v>166</v>
      </c>
      <c r="D29" s="174">
        <v>166</v>
      </c>
      <c r="E29" s="174">
        <v>100</v>
      </c>
    </row>
    <row r="30" ht="19.2" customHeight="1" spans="1:5">
      <c r="A30" s="176" t="s">
        <v>1251</v>
      </c>
      <c r="B30" s="174">
        <v>1582.1</v>
      </c>
      <c r="C30" s="174">
        <v>347</v>
      </c>
      <c r="D30" s="174">
        <v>347</v>
      </c>
      <c r="E30" s="174">
        <v>100</v>
      </c>
    </row>
    <row r="31" ht="19.2" customHeight="1" spans="1:5">
      <c r="A31" s="176" t="s">
        <v>1252</v>
      </c>
      <c r="B31" s="174">
        <v>1243.5</v>
      </c>
      <c r="C31" s="174">
        <v>1169</v>
      </c>
      <c r="D31" s="174">
        <v>1169</v>
      </c>
      <c r="E31" s="174">
        <v>100</v>
      </c>
    </row>
    <row r="32" ht="19.2" customHeight="1" spans="1:5">
      <c r="A32" s="176" t="s">
        <v>1253</v>
      </c>
      <c r="B32" s="174">
        <v>1769.76</v>
      </c>
      <c r="C32" s="174">
        <v>1006</v>
      </c>
      <c r="D32" s="174">
        <v>1006</v>
      </c>
      <c r="E32" s="174">
        <v>100</v>
      </c>
    </row>
    <row r="33" ht="19.2" customHeight="1" spans="1:5">
      <c r="A33" s="176" t="s">
        <v>1254</v>
      </c>
      <c r="B33" s="174">
        <v>436.36</v>
      </c>
      <c r="C33" s="174">
        <v>679</v>
      </c>
      <c r="D33" s="174">
        <v>679</v>
      </c>
      <c r="E33" s="174">
        <v>100</v>
      </c>
    </row>
    <row r="34" ht="19.2" customHeight="1" spans="1:5">
      <c r="A34" s="176" t="s">
        <v>1255</v>
      </c>
      <c r="B34" s="174">
        <v>8.1</v>
      </c>
      <c r="C34" s="174">
        <v>0</v>
      </c>
      <c r="D34" s="174">
        <v>0</v>
      </c>
      <c r="E34" s="174">
        <v>0</v>
      </c>
    </row>
    <row r="35" ht="19.2" customHeight="1" spans="1:5">
      <c r="A35" s="176" t="s">
        <v>1256</v>
      </c>
      <c r="B35" s="174">
        <v>358</v>
      </c>
      <c r="C35" s="174">
        <v>1</v>
      </c>
      <c r="D35" s="174">
        <v>1</v>
      </c>
      <c r="E35" s="174">
        <v>100</v>
      </c>
    </row>
    <row r="36" ht="19.2" customHeight="1" spans="1:5">
      <c r="A36" s="176" t="s">
        <v>1257</v>
      </c>
      <c r="B36" s="174">
        <v>2024.29</v>
      </c>
      <c r="C36" s="174">
        <v>1291</v>
      </c>
      <c r="D36" s="174">
        <v>1291</v>
      </c>
      <c r="E36" s="174">
        <v>100</v>
      </c>
    </row>
    <row r="37" ht="19.2" customHeight="1" spans="1:5">
      <c r="A37" s="176" t="s">
        <v>1258</v>
      </c>
      <c r="B37" s="174">
        <v>1620.28</v>
      </c>
      <c r="C37" s="174">
        <v>18</v>
      </c>
      <c r="D37" s="174">
        <v>18</v>
      </c>
      <c r="E37" s="174">
        <v>100</v>
      </c>
    </row>
    <row r="38" ht="19.2" customHeight="1" spans="1:5">
      <c r="A38" s="176" t="s">
        <v>1259</v>
      </c>
      <c r="B38" s="174">
        <v>1253.8</v>
      </c>
      <c r="C38" s="174">
        <v>1628</v>
      </c>
      <c r="D38" s="174">
        <v>1628</v>
      </c>
      <c r="E38" s="174">
        <v>100</v>
      </c>
    </row>
    <row r="39" ht="19.2" customHeight="1" spans="1:5">
      <c r="A39" s="176" t="s">
        <v>1260</v>
      </c>
      <c r="B39" s="174">
        <v>153.51</v>
      </c>
      <c r="C39" s="174">
        <v>677</v>
      </c>
      <c r="D39" s="174">
        <v>677</v>
      </c>
      <c r="E39" s="174">
        <v>100</v>
      </c>
    </row>
    <row r="40" ht="19.2" customHeight="1" spans="1:5">
      <c r="A40" s="176" t="s">
        <v>1261</v>
      </c>
      <c r="B40" s="174">
        <v>1944.92</v>
      </c>
      <c r="C40" s="174">
        <v>853</v>
      </c>
      <c r="D40" s="174">
        <v>853</v>
      </c>
      <c r="E40" s="174">
        <v>100</v>
      </c>
    </row>
    <row r="41" ht="19.2" customHeight="1" spans="1:5">
      <c r="A41" s="176" t="s">
        <v>1262</v>
      </c>
      <c r="B41" s="174">
        <v>1056.69</v>
      </c>
      <c r="C41" s="174">
        <v>467</v>
      </c>
      <c r="D41" s="174">
        <v>467</v>
      </c>
      <c r="E41" s="174">
        <v>100</v>
      </c>
    </row>
    <row r="42" ht="19.2" customHeight="1" spans="1:5">
      <c r="A42" s="176" t="s">
        <v>1263</v>
      </c>
      <c r="B42" s="174">
        <v>0</v>
      </c>
      <c r="C42" s="174">
        <v>3</v>
      </c>
      <c r="D42" s="174">
        <v>3</v>
      </c>
      <c r="E42" s="174">
        <v>100</v>
      </c>
    </row>
    <row r="43" ht="19.2" customHeight="1" spans="1:5">
      <c r="A43" s="176" t="s">
        <v>1264</v>
      </c>
      <c r="B43" s="174">
        <v>3380.6</v>
      </c>
      <c r="C43" s="174">
        <v>8998</v>
      </c>
      <c r="D43" s="174">
        <v>8998</v>
      </c>
      <c r="E43" s="174">
        <v>100</v>
      </c>
    </row>
    <row r="44" ht="19.2" customHeight="1" spans="1:5">
      <c r="A44" s="175" t="s">
        <v>1265</v>
      </c>
      <c r="B44" s="174">
        <v>70209.9</v>
      </c>
      <c r="C44" s="174">
        <v>70081</v>
      </c>
      <c r="D44" s="174">
        <v>70081</v>
      </c>
      <c r="E44" s="174">
        <v>100</v>
      </c>
    </row>
    <row r="45" spans="1:5">
      <c r="A45" s="176" t="s">
        <v>1266</v>
      </c>
      <c r="B45" s="174">
        <v>97.86</v>
      </c>
      <c r="C45" s="174">
        <v>37</v>
      </c>
      <c r="D45" s="174">
        <v>37</v>
      </c>
      <c r="E45" s="174">
        <v>100</v>
      </c>
    </row>
    <row r="46" spans="1:5">
      <c r="A46" s="176" t="s">
        <v>1267</v>
      </c>
      <c r="B46" s="174">
        <v>34087.92</v>
      </c>
      <c r="C46" s="174">
        <v>210</v>
      </c>
      <c r="D46" s="174">
        <v>210</v>
      </c>
      <c r="E46" s="174">
        <v>100</v>
      </c>
    </row>
    <row r="47" spans="1:5">
      <c r="A47" s="176" t="s">
        <v>1268</v>
      </c>
      <c r="B47" s="174">
        <v>0</v>
      </c>
      <c r="C47" s="174">
        <v>25</v>
      </c>
      <c r="D47" s="174">
        <v>25</v>
      </c>
      <c r="E47" s="174">
        <v>100</v>
      </c>
    </row>
    <row r="48" spans="1:5">
      <c r="A48" s="176" t="s">
        <v>1269</v>
      </c>
      <c r="B48" s="174">
        <v>86.83</v>
      </c>
      <c r="C48" s="174">
        <v>1466</v>
      </c>
      <c r="D48" s="174">
        <v>1466</v>
      </c>
      <c r="E48" s="174">
        <v>100</v>
      </c>
    </row>
    <row r="49" spans="1:5">
      <c r="A49" s="176" t="s">
        <v>1270</v>
      </c>
      <c r="B49" s="174">
        <v>20741.47</v>
      </c>
      <c r="C49" s="174">
        <v>21961</v>
      </c>
      <c r="D49" s="174">
        <v>21961</v>
      </c>
      <c r="E49" s="174">
        <v>100</v>
      </c>
    </row>
    <row r="50" spans="1:5">
      <c r="A50" s="176" t="s">
        <v>1271</v>
      </c>
      <c r="B50" s="174">
        <v>4241.26</v>
      </c>
      <c r="C50" s="174">
        <v>2863</v>
      </c>
      <c r="D50" s="174">
        <v>2863</v>
      </c>
      <c r="E50" s="174">
        <v>100</v>
      </c>
    </row>
    <row r="51" spans="1:5">
      <c r="A51" s="176" t="s">
        <v>1272</v>
      </c>
      <c r="B51" s="174">
        <v>127.4</v>
      </c>
      <c r="C51" s="174">
        <v>653</v>
      </c>
      <c r="D51" s="174">
        <v>653</v>
      </c>
      <c r="E51" s="174">
        <v>100</v>
      </c>
    </row>
    <row r="52" spans="1:5">
      <c r="A52" s="176" t="s">
        <v>1273</v>
      </c>
      <c r="B52" s="174">
        <v>3246</v>
      </c>
      <c r="C52" s="174">
        <v>8455</v>
      </c>
      <c r="D52" s="174">
        <v>8455</v>
      </c>
      <c r="E52" s="174">
        <v>100</v>
      </c>
    </row>
    <row r="53" spans="1:5">
      <c r="A53" s="176" t="s">
        <v>1274</v>
      </c>
      <c r="B53" s="174">
        <v>52.92</v>
      </c>
      <c r="C53" s="174">
        <v>20876</v>
      </c>
      <c r="D53" s="174">
        <v>20876</v>
      </c>
      <c r="E53" s="174">
        <v>100</v>
      </c>
    </row>
    <row r="54" spans="1:5">
      <c r="A54" s="176" t="s">
        <v>1275</v>
      </c>
      <c r="B54" s="174">
        <v>30</v>
      </c>
      <c r="C54" s="174">
        <v>0</v>
      </c>
      <c r="D54" s="174">
        <v>0</v>
      </c>
      <c r="E54" s="174">
        <v>0</v>
      </c>
    </row>
    <row r="55" spans="1:5">
      <c r="A55" s="176" t="s">
        <v>1276</v>
      </c>
      <c r="B55" s="174">
        <v>6875.88</v>
      </c>
      <c r="C55" s="174">
        <v>11238</v>
      </c>
      <c r="D55" s="174">
        <v>11238</v>
      </c>
      <c r="E55" s="174">
        <v>100</v>
      </c>
    </row>
    <row r="56" spans="1:5">
      <c r="A56" s="176" t="s">
        <v>1277</v>
      </c>
      <c r="B56" s="174">
        <v>0</v>
      </c>
      <c r="C56" s="174">
        <v>0</v>
      </c>
      <c r="D56" s="174">
        <v>0</v>
      </c>
      <c r="E56" s="174">
        <v>0</v>
      </c>
    </row>
    <row r="57" spans="1:5">
      <c r="A57" s="176" t="s">
        <v>1278</v>
      </c>
      <c r="B57" s="174">
        <v>108.38</v>
      </c>
      <c r="C57" s="174">
        <v>0</v>
      </c>
      <c r="D57" s="174">
        <v>0</v>
      </c>
      <c r="E57" s="174">
        <v>0</v>
      </c>
    </row>
    <row r="58" spans="1:5">
      <c r="A58" s="176" t="s">
        <v>1279</v>
      </c>
      <c r="B58" s="174">
        <v>0</v>
      </c>
      <c r="C58" s="174">
        <v>0</v>
      </c>
      <c r="D58" s="174">
        <v>0</v>
      </c>
      <c r="E58" s="174">
        <v>0</v>
      </c>
    </row>
    <row r="59" spans="1:5">
      <c r="A59" s="176" t="s">
        <v>1280</v>
      </c>
      <c r="B59" s="174">
        <v>0</v>
      </c>
      <c r="C59" s="174">
        <v>0</v>
      </c>
      <c r="D59" s="174">
        <v>0</v>
      </c>
      <c r="E59" s="174">
        <v>0</v>
      </c>
    </row>
    <row r="60" spans="1:5">
      <c r="A60" s="176" t="s">
        <v>1281</v>
      </c>
      <c r="B60" s="174">
        <v>513.98</v>
      </c>
      <c r="C60" s="174">
        <v>2297</v>
      </c>
      <c r="D60" s="174">
        <v>2297</v>
      </c>
      <c r="E60" s="174">
        <v>100</v>
      </c>
    </row>
  </sheetData>
  <mergeCells count="1">
    <mergeCell ref="A2:E2"/>
  </mergeCells>
  <printOptions horizontalCentered="1"/>
  <pageMargins left="0.550694444444444" right="0.550694444444444" top="0.275" bottom="0.393055555555556" header="0.590277777777778" footer="0.156944444444444"/>
  <pageSetup paperSize="9" scale="73" firstPageNumber="126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opLeftCell="C1" workbookViewId="0">
      <selection activeCell="E6" sqref="E6"/>
    </sheetView>
  </sheetViews>
  <sheetFormatPr defaultColWidth="9" defaultRowHeight="14.25" outlineLevelCol="5"/>
  <cols>
    <col min="1" max="1" width="9" style="146" hidden="1" customWidth="1"/>
    <col min="2" max="2" width="4.88333333333333" style="147" hidden="1" customWidth="1"/>
    <col min="3" max="3" width="51.1083333333333" style="148" customWidth="1"/>
    <col min="4" max="4" width="19.1083333333333" style="148" customWidth="1"/>
    <col min="5" max="5" width="15.6666666666667" style="148" customWidth="1"/>
    <col min="6" max="6" width="16.2166666666667" style="148" customWidth="1"/>
    <col min="7" max="253" width="9" style="148"/>
    <col min="254" max="255" width="9" style="148" hidden="1" customWidth="1"/>
    <col min="256" max="256" width="51.1083333333333" style="148" customWidth="1"/>
    <col min="257" max="259" width="14.775" style="148" customWidth="1"/>
    <col min="260" max="509" width="9" style="148"/>
    <col min="510" max="511" width="9" style="148" hidden="1" customWidth="1"/>
    <col min="512" max="512" width="51.1083333333333" style="148" customWidth="1"/>
    <col min="513" max="515" width="14.775" style="148" customWidth="1"/>
    <col min="516" max="765" width="9" style="148"/>
    <col min="766" max="767" width="9" style="148" hidden="1" customWidth="1"/>
    <col min="768" max="768" width="51.1083333333333" style="148" customWidth="1"/>
    <col min="769" max="771" width="14.775" style="148" customWidth="1"/>
    <col min="772" max="1021" width="9" style="148"/>
    <col min="1022" max="1023" width="9" style="148" hidden="1" customWidth="1"/>
    <col min="1024" max="1024" width="51.1083333333333" style="148" customWidth="1"/>
    <col min="1025" max="1027" width="14.775" style="148" customWidth="1"/>
    <col min="1028" max="1277" width="9" style="148"/>
    <col min="1278" max="1279" width="9" style="148" hidden="1" customWidth="1"/>
    <col min="1280" max="1280" width="51.1083333333333" style="148" customWidth="1"/>
    <col min="1281" max="1283" width="14.775" style="148" customWidth="1"/>
    <col min="1284" max="1533" width="9" style="148"/>
    <col min="1534" max="1535" width="9" style="148" hidden="1" customWidth="1"/>
    <col min="1536" max="1536" width="51.1083333333333" style="148" customWidth="1"/>
    <col min="1537" max="1539" width="14.775" style="148" customWidth="1"/>
    <col min="1540" max="1789" width="9" style="148"/>
    <col min="1790" max="1791" width="9" style="148" hidden="1" customWidth="1"/>
    <col min="1792" max="1792" width="51.1083333333333" style="148" customWidth="1"/>
    <col min="1793" max="1795" width="14.775" style="148" customWidth="1"/>
    <col min="1796" max="2045" width="9" style="148"/>
    <col min="2046" max="2047" width="9" style="148" hidden="1" customWidth="1"/>
    <col min="2048" max="2048" width="51.1083333333333" style="148" customWidth="1"/>
    <col min="2049" max="2051" width="14.775" style="148" customWidth="1"/>
    <col min="2052" max="2301" width="9" style="148"/>
    <col min="2302" max="2303" width="9" style="148" hidden="1" customWidth="1"/>
    <col min="2304" max="2304" width="51.1083333333333" style="148" customWidth="1"/>
    <col min="2305" max="2307" width="14.775" style="148" customWidth="1"/>
    <col min="2308" max="2557" width="9" style="148"/>
    <col min="2558" max="2559" width="9" style="148" hidden="1" customWidth="1"/>
    <col min="2560" max="2560" width="51.1083333333333" style="148" customWidth="1"/>
    <col min="2561" max="2563" width="14.775" style="148" customWidth="1"/>
    <col min="2564" max="2813" width="9" style="148"/>
    <col min="2814" max="2815" width="9" style="148" hidden="1" customWidth="1"/>
    <col min="2816" max="2816" width="51.1083333333333" style="148" customWidth="1"/>
    <col min="2817" max="2819" width="14.775" style="148" customWidth="1"/>
    <col min="2820" max="3069" width="9" style="148"/>
    <col min="3070" max="3071" width="9" style="148" hidden="1" customWidth="1"/>
    <col min="3072" max="3072" width="51.1083333333333" style="148" customWidth="1"/>
    <col min="3073" max="3075" width="14.775" style="148" customWidth="1"/>
    <col min="3076" max="3325" width="9" style="148"/>
    <col min="3326" max="3327" width="9" style="148" hidden="1" customWidth="1"/>
    <col min="3328" max="3328" width="51.1083333333333" style="148" customWidth="1"/>
    <col min="3329" max="3331" width="14.775" style="148" customWidth="1"/>
    <col min="3332" max="3581" width="9" style="148"/>
    <col min="3582" max="3583" width="9" style="148" hidden="1" customWidth="1"/>
    <col min="3584" max="3584" width="51.1083333333333" style="148" customWidth="1"/>
    <col min="3585" max="3587" width="14.775" style="148" customWidth="1"/>
    <col min="3588" max="3837" width="9" style="148"/>
    <col min="3838" max="3839" width="9" style="148" hidden="1" customWidth="1"/>
    <col min="3840" max="3840" width="51.1083333333333" style="148" customWidth="1"/>
    <col min="3841" max="3843" width="14.775" style="148" customWidth="1"/>
    <col min="3844" max="4093" width="9" style="148"/>
    <col min="4094" max="4095" width="9" style="148" hidden="1" customWidth="1"/>
    <col min="4096" max="4096" width="51.1083333333333" style="148" customWidth="1"/>
    <col min="4097" max="4099" width="14.775" style="148" customWidth="1"/>
    <col min="4100" max="4349" width="9" style="148"/>
    <col min="4350" max="4351" width="9" style="148" hidden="1" customWidth="1"/>
    <col min="4352" max="4352" width="51.1083333333333" style="148" customWidth="1"/>
    <col min="4353" max="4355" width="14.775" style="148" customWidth="1"/>
    <col min="4356" max="4605" width="9" style="148"/>
    <col min="4606" max="4607" width="9" style="148" hidden="1" customWidth="1"/>
    <col min="4608" max="4608" width="51.1083333333333" style="148" customWidth="1"/>
    <col min="4609" max="4611" width="14.775" style="148" customWidth="1"/>
    <col min="4612" max="4861" width="9" style="148"/>
    <col min="4862" max="4863" width="9" style="148" hidden="1" customWidth="1"/>
    <col min="4864" max="4864" width="51.1083333333333" style="148" customWidth="1"/>
    <col min="4865" max="4867" width="14.775" style="148" customWidth="1"/>
    <col min="4868" max="5117" width="9" style="148"/>
    <col min="5118" max="5119" width="9" style="148" hidden="1" customWidth="1"/>
    <col min="5120" max="5120" width="51.1083333333333" style="148" customWidth="1"/>
    <col min="5121" max="5123" width="14.775" style="148" customWidth="1"/>
    <col min="5124" max="5373" width="9" style="148"/>
    <col min="5374" max="5375" width="9" style="148" hidden="1" customWidth="1"/>
    <col min="5376" max="5376" width="51.1083333333333" style="148" customWidth="1"/>
    <col min="5377" max="5379" width="14.775" style="148" customWidth="1"/>
    <col min="5380" max="5629" width="9" style="148"/>
    <col min="5630" max="5631" width="9" style="148" hidden="1" customWidth="1"/>
    <col min="5632" max="5632" width="51.1083333333333" style="148" customWidth="1"/>
    <col min="5633" max="5635" width="14.775" style="148" customWidth="1"/>
    <col min="5636" max="5885" width="9" style="148"/>
    <col min="5886" max="5887" width="9" style="148" hidden="1" customWidth="1"/>
    <col min="5888" max="5888" width="51.1083333333333" style="148" customWidth="1"/>
    <col min="5889" max="5891" width="14.775" style="148" customWidth="1"/>
    <col min="5892" max="6141" width="9" style="148"/>
    <col min="6142" max="6143" width="9" style="148" hidden="1" customWidth="1"/>
    <col min="6144" max="6144" width="51.1083333333333" style="148" customWidth="1"/>
    <col min="6145" max="6147" width="14.775" style="148" customWidth="1"/>
    <col min="6148" max="6397" width="9" style="148"/>
    <col min="6398" max="6399" width="9" style="148" hidden="1" customWidth="1"/>
    <col min="6400" max="6400" width="51.1083333333333" style="148" customWidth="1"/>
    <col min="6401" max="6403" width="14.775" style="148" customWidth="1"/>
    <col min="6404" max="6653" width="9" style="148"/>
    <col min="6654" max="6655" width="9" style="148" hidden="1" customWidth="1"/>
    <col min="6656" max="6656" width="51.1083333333333" style="148" customWidth="1"/>
    <col min="6657" max="6659" width="14.775" style="148" customWidth="1"/>
    <col min="6660" max="6909" width="9" style="148"/>
    <col min="6910" max="6911" width="9" style="148" hidden="1" customWidth="1"/>
    <col min="6912" max="6912" width="51.1083333333333" style="148" customWidth="1"/>
    <col min="6913" max="6915" width="14.775" style="148" customWidth="1"/>
    <col min="6916" max="7165" width="9" style="148"/>
    <col min="7166" max="7167" width="9" style="148" hidden="1" customWidth="1"/>
    <col min="7168" max="7168" width="51.1083333333333" style="148" customWidth="1"/>
    <col min="7169" max="7171" width="14.775" style="148" customWidth="1"/>
    <col min="7172" max="7421" width="9" style="148"/>
    <col min="7422" max="7423" width="9" style="148" hidden="1" customWidth="1"/>
    <col min="7424" max="7424" width="51.1083333333333" style="148" customWidth="1"/>
    <col min="7425" max="7427" width="14.775" style="148" customWidth="1"/>
    <col min="7428" max="7677" width="9" style="148"/>
    <col min="7678" max="7679" width="9" style="148" hidden="1" customWidth="1"/>
    <col min="7680" max="7680" width="51.1083333333333" style="148" customWidth="1"/>
    <col min="7681" max="7683" width="14.775" style="148" customWidth="1"/>
    <col min="7684" max="7933" width="9" style="148"/>
    <col min="7934" max="7935" width="9" style="148" hidden="1" customWidth="1"/>
    <col min="7936" max="7936" width="51.1083333333333" style="148" customWidth="1"/>
    <col min="7937" max="7939" width="14.775" style="148" customWidth="1"/>
    <col min="7940" max="8189" width="9" style="148"/>
    <col min="8190" max="8191" width="9" style="148" hidden="1" customWidth="1"/>
    <col min="8192" max="8192" width="51.1083333333333" style="148" customWidth="1"/>
    <col min="8193" max="8195" width="14.775" style="148" customWidth="1"/>
    <col min="8196" max="8445" width="9" style="148"/>
    <col min="8446" max="8447" width="9" style="148" hidden="1" customWidth="1"/>
    <col min="8448" max="8448" width="51.1083333333333" style="148" customWidth="1"/>
    <col min="8449" max="8451" width="14.775" style="148" customWidth="1"/>
    <col min="8452" max="8701" width="9" style="148"/>
    <col min="8702" max="8703" width="9" style="148" hidden="1" customWidth="1"/>
    <col min="8704" max="8704" width="51.1083333333333" style="148" customWidth="1"/>
    <col min="8705" max="8707" width="14.775" style="148" customWidth="1"/>
    <col min="8708" max="8957" width="9" style="148"/>
    <col min="8958" max="8959" width="9" style="148" hidden="1" customWidth="1"/>
    <col min="8960" max="8960" width="51.1083333333333" style="148" customWidth="1"/>
    <col min="8961" max="8963" width="14.775" style="148" customWidth="1"/>
    <col min="8964" max="9213" width="9" style="148"/>
    <col min="9214" max="9215" width="9" style="148" hidden="1" customWidth="1"/>
    <col min="9216" max="9216" width="51.1083333333333" style="148" customWidth="1"/>
    <col min="9217" max="9219" width="14.775" style="148" customWidth="1"/>
    <col min="9220" max="9469" width="9" style="148"/>
    <col min="9470" max="9471" width="9" style="148" hidden="1" customWidth="1"/>
    <col min="9472" max="9472" width="51.1083333333333" style="148" customWidth="1"/>
    <col min="9473" max="9475" width="14.775" style="148" customWidth="1"/>
    <col min="9476" max="9725" width="9" style="148"/>
    <col min="9726" max="9727" width="9" style="148" hidden="1" customWidth="1"/>
    <col min="9728" max="9728" width="51.1083333333333" style="148" customWidth="1"/>
    <col min="9729" max="9731" width="14.775" style="148" customWidth="1"/>
    <col min="9732" max="9981" width="9" style="148"/>
    <col min="9982" max="9983" width="9" style="148" hidden="1" customWidth="1"/>
    <col min="9984" max="9984" width="51.1083333333333" style="148" customWidth="1"/>
    <col min="9985" max="9987" width="14.775" style="148" customWidth="1"/>
    <col min="9988" max="10237" width="9" style="148"/>
    <col min="10238" max="10239" width="9" style="148" hidden="1" customWidth="1"/>
    <col min="10240" max="10240" width="51.1083333333333" style="148" customWidth="1"/>
    <col min="10241" max="10243" width="14.775" style="148" customWidth="1"/>
    <col min="10244" max="10493" width="9" style="148"/>
    <col min="10494" max="10495" width="9" style="148" hidden="1" customWidth="1"/>
    <col min="10496" max="10496" width="51.1083333333333" style="148" customWidth="1"/>
    <col min="10497" max="10499" width="14.775" style="148" customWidth="1"/>
    <col min="10500" max="10749" width="9" style="148"/>
    <col min="10750" max="10751" width="9" style="148" hidden="1" customWidth="1"/>
    <col min="10752" max="10752" width="51.1083333333333" style="148" customWidth="1"/>
    <col min="10753" max="10755" width="14.775" style="148" customWidth="1"/>
    <col min="10756" max="11005" width="9" style="148"/>
    <col min="11006" max="11007" width="9" style="148" hidden="1" customWidth="1"/>
    <col min="11008" max="11008" width="51.1083333333333" style="148" customWidth="1"/>
    <col min="11009" max="11011" width="14.775" style="148" customWidth="1"/>
    <col min="11012" max="11261" width="9" style="148"/>
    <col min="11262" max="11263" width="9" style="148" hidden="1" customWidth="1"/>
    <col min="11264" max="11264" width="51.1083333333333" style="148" customWidth="1"/>
    <col min="11265" max="11267" width="14.775" style="148" customWidth="1"/>
    <col min="11268" max="11517" width="9" style="148"/>
    <col min="11518" max="11519" width="9" style="148" hidden="1" customWidth="1"/>
    <col min="11520" max="11520" width="51.1083333333333" style="148" customWidth="1"/>
    <col min="11521" max="11523" width="14.775" style="148" customWidth="1"/>
    <col min="11524" max="11773" width="9" style="148"/>
    <col min="11774" max="11775" width="9" style="148" hidden="1" customWidth="1"/>
    <col min="11776" max="11776" width="51.1083333333333" style="148" customWidth="1"/>
    <col min="11777" max="11779" width="14.775" style="148" customWidth="1"/>
    <col min="11780" max="12029" width="9" style="148"/>
    <col min="12030" max="12031" width="9" style="148" hidden="1" customWidth="1"/>
    <col min="12032" max="12032" width="51.1083333333333" style="148" customWidth="1"/>
    <col min="12033" max="12035" width="14.775" style="148" customWidth="1"/>
    <col min="12036" max="12285" width="9" style="148"/>
    <col min="12286" max="12287" width="9" style="148" hidden="1" customWidth="1"/>
    <col min="12288" max="12288" width="51.1083333333333" style="148" customWidth="1"/>
    <col min="12289" max="12291" width="14.775" style="148" customWidth="1"/>
    <col min="12292" max="12541" width="9" style="148"/>
    <col min="12542" max="12543" width="9" style="148" hidden="1" customWidth="1"/>
    <col min="12544" max="12544" width="51.1083333333333" style="148" customWidth="1"/>
    <col min="12545" max="12547" width="14.775" style="148" customWidth="1"/>
    <col min="12548" max="12797" width="9" style="148"/>
    <col min="12798" max="12799" width="9" style="148" hidden="1" customWidth="1"/>
    <col min="12800" max="12800" width="51.1083333333333" style="148" customWidth="1"/>
    <col min="12801" max="12803" width="14.775" style="148" customWidth="1"/>
    <col min="12804" max="13053" width="9" style="148"/>
    <col min="13054" max="13055" width="9" style="148" hidden="1" customWidth="1"/>
    <col min="13056" max="13056" width="51.1083333333333" style="148" customWidth="1"/>
    <col min="13057" max="13059" width="14.775" style="148" customWidth="1"/>
    <col min="13060" max="13309" width="9" style="148"/>
    <col min="13310" max="13311" width="9" style="148" hidden="1" customWidth="1"/>
    <col min="13312" max="13312" width="51.1083333333333" style="148" customWidth="1"/>
    <col min="13313" max="13315" width="14.775" style="148" customWidth="1"/>
    <col min="13316" max="13565" width="9" style="148"/>
    <col min="13566" max="13567" width="9" style="148" hidden="1" customWidth="1"/>
    <col min="13568" max="13568" width="51.1083333333333" style="148" customWidth="1"/>
    <col min="13569" max="13571" width="14.775" style="148" customWidth="1"/>
    <col min="13572" max="13821" width="9" style="148"/>
    <col min="13822" max="13823" width="9" style="148" hidden="1" customWidth="1"/>
    <col min="13824" max="13824" width="51.1083333333333" style="148" customWidth="1"/>
    <col min="13825" max="13827" width="14.775" style="148" customWidth="1"/>
    <col min="13828" max="14077" width="9" style="148"/>
    <col min="14078" max="14079" width="9" style="148" hidden="1" customWidth="1"/>
    <col min="14080" max="14080" width="51.1083333333333" style="148" customWidth="1"/>
    <col min="14081" max="14083" width="14.775" style="148" customWidth="1"/>
    <col min="14084" max="14333" width="9" style="148"/>
    <col min="14334" max="14335" width="9" style="148" hidden="1" customWidth="1"/>
    <col min="14336" max="14336" width="51.1083333333333" style="148" customWidth="1"/>
    <col min="14337" max="14339" width="14.775" style="148" customWidth="1"/>
    <col min="14340" max="14589" width="9" style="148"/>
    <col min="14590" max="14591" width="9" style="148" hidden="1" customWidth="1"/>
    <col min="14592" max="14592" width="51.1083333333333" style="148" customWidth="1"/>
    <col min="14593" max="14595" width="14.775" style="148" customWidth="1"/>
    <col min="14596" max="14845" width="9" style="148"/>
    <col min="14846" max="14847" width="9" style="148" hidden="1" customWidth="1"/>
    <col min="14848" max="14848" width="51.1083333333333" style="148" customWidth="1"/>
    <col min="14849" max="14851" width="14.775" style="148" customWidth="1"/>
    <col min="14852" max="15101" width="9" style="148"/>
    <col min="15102" max="15103" width="9" style="148" hidden="1" customWidth="1"/>
    <col min="15104" max="15104" width="51.1083333333333" style="148" customWidth="1"/>
    <col min="15105" max="15107" width="14.775" style="148" customWidth="1"/>
    <col min="15108" max="15357" width="9" style="148"/>
    <col min="15358" max="15359" width="9" style="148" hidden="1" customWidth="1"/>
    <col min="15360" max="15360" width="51.1083333333333" style="148" customWidth="1"/>
    <col min="15361" max="15363" width="14.775" style="148" customWidth="1"/>
    <col min="15364" max="15613" width="9" style="148"/>
    <col min="15614" max="15615" width="9" style="148" hidden="1" customWidth="1"/>
    <col min="15616" max="15616" width="51.1083333333333" style="148" customWidth="1"/>
    <col min="15617" max="15619" width="14.775" style="148" customWidth="1"/>
    <col min="15620" max="15869" width="9" style="148"/>
    <col min="15870" max="15871" width="9" style="148" hidden="1" customWidth="1"/>
    <col min="15872" max="15872" width="51.1083333333333" style="148" customWidth="1"/>
    <col min="15873" max="15875" width="14.775" style="148" customWidth="1"/>
    <col min="15876" max="16125" width="9" style="148"/>
    <col min="16126" max="16127" width="9" style="148" hidden="1" customWidth="1"/>
    <col min="16128" max="16128" width="51.1083333333333" style="148" customWidth="1"/>
    <col min="16129" max="16131" width="14.775" style="148" customWidth="1"/>
    <col min="16132" max="16384" width="9" style="148"/>
  </cols>
  <sheetData>
    <row r="1" s="144" customFormat="1" ht="36" customHeight="1" spans="1:3">
      <c r="A1" s="149"/>
      <c r="B1" s="150"/>
      <c r="C1" s="151" t="s">
        <v>1282</v>
      </c>
    </row>
    <row r="2" s="144" customFormat="1" ht="37.5" customHeight="1" spans="1:6">
      <c r="A2" s="149"/>
      <c r="B2" s="152" t="s">
        <v>1283</v>
      </c>
      <c r="C2" s="152"/>
      <c r="D2" s="152"/>
      <c r="E2" s="152"/>
      <c r="F2" s="152"/>
    </row>
    <row r="3" s="144" customFormat="1" ht="28.95" customHeight="1" spans="1:6">
      <c r="A3" s="149"/>
      <c r="B3" s="153"/>
      <c r="C3" s="153"/>
      <c r="F3" s="154" t="s">
        <v>2</v>
      </c>
    </row>
    <row r="4" s="145" customFormat="1" ht="34.2" customHeight="1" spans="1:6">
      <c r="A4" s="155"/>
      <c r="B4" s="156"/>
      <c r="C4" s="157" t="s">
        <v>1284</v>
      </c>
      <c r="D4" s="158" t="s">
        <v>1285</v>
      </c>
      <c r="E4" s="158" t="s">
        <v>6</v>
      </c>
      <c r="F4" s="159" t="s">
        <v>7</v>
      </c>
    </row>
    <row r="5" s="145" customFormat="1" ht="39" customHeight="1" spans="1:6">
      <c r="A5" s="155"/>
      <c r="B5" s="156"/>
      <c r="C5" s="160" t="s">
        <v>1286</v>
      </c>
      <c r="D5" s="161">
        <f>SUM(D6:D25)</f>
        <v>5665</v>
      </c>
      <c r="E5" s="161">
        <f>SUM(E6:E25)</f>
        <v>5665</v>
      </c>
      <c r="F5" s="162"/>
    </row>
    <row r="6" s="145" customFormat="1" ht="39" customHeight="1" spans="1:6">
      <c r="A6" s="155"/>
      <c r="B6" s="156"/>
      <c r="C6" s="163" t="s">
        <v>1287</v>
      </c>
      <c r="D6" s="161"/>
      <c r="E6" s="161"/>
      <c r="F6" s="162"/>
    </row>
    <row r="7" s="145" customFormat="1" ht="39" customHeight="1" spans="1:6">
      <c r="A7" s="155"/>
      <c r="B7" s="156"/>
      <c r="C7" s="163" t="s">
        <v>1288</v>
      </c>
      <c r="D7" s="161">
        <v>18</v>
      </c>
      <c r="E7" s="161">
        <v>18</v>
      </c>
      <c r="F7" s="162">
        <v>100</v>
      </c>
    </row>
    <row r="8" s="145" customFormat="1" ht="39" customHeight="1" spans="1:6">
      <c r="A8" s="155"/>
      <c r="B8" s="156"/>
      <c r="C8" s="163" t="s">
        <v>1289</v>
      </c>
      <c r="D8" s="161"/>
      <c r="E8" s="161"/>
      <c r="F8" s="162"/>
    </row>
    <row r="9" s="145" customFormat="1" ht="39" customHeight="1" spans="1:6">
      <c r="A9" s="155"/>
      <c r="B9" s="156"/>
      <c r="C9" s="163" t="s">
        <v>1290</v>
      </c>
      <c r="D9" s="161"/>
      <c r="E9" s="161"/>
      <c r="F9" s="162"/>
    </row>
    <row r="10" s="145" customFormat="1" ht="39" customHeight="1" spans="1:6">
      <c r="A10" s="155"/>
      <c r="B10" s="156"/>
      <c r="C10" s="163" t="s">
        <v>1291</v>
      </c>
      <c r="D10" s="161"/>
      <c r="E10" s="161"/>
      <c r="F10" s="162"/>
    </row>
    <row r="11" s="145" customFormat="1" ht="39" customHeight="1" spans="1:6">
      <c r="A11" s="155"/>
      <c r="B11" s="156"/>
      <c r="C11" s="163" t="s">
        <v>1292</v>
      </c>
      <c r="D11" s="161"/>
      <c r="E11" s="161"/>
      <c r="F11" s="162"/>
    </row>
    <row r="12" s="145" customFormat="1" ht="39" customHeight="1" spans="1:6">
      <c r="A12" s="155"/>
      <c r="B12" s="156"/>
      <c r="C12" s="163" t="s">
        <v>1293</v>
      </c>
      <c r="D12" s="161"/>
      <c r="E12" s="161"/>
      <c r="F12" s="162"/>
    </row>
    <row r="13" s="145" customFormat="1" ht="39" customHeight="1" spans="1:6">
      <c r="A13" s="155"/>
      <c r="B13" s="156"/>
      <c r="C13" s="163" t="s">
        <v>1294</v>
      </c>
      <c r="D13" s="161"/>
      <c r="E13" s="161"/>
      <c r="F13" s="162"/>
    </row>
    <row r="14" s="145" customFormat="1" ht="39" customHeight="1" spans="1:6">
      <c r="A14" s="155"/>
      <c r="B14" s="156"/>
      <c r="C14" s="163" t="s">
        <v>1295</v>
      </c>
      <c r="D14" s="161">
        <v>70</v>
      </c>
      <c r="E14" s="161">
        <v>70</v>
      </c>
      <c r="F14" s="162">
        <v>100</v>
      </c>
    </row>
    <row r="15" s="145" customFormat="1" ht="39" customHeight="1" spans="1:6">
      <c r="A15" s="155"/>
      <c r="B15" s="156"/>
      <c r="C15" s="163" t="s">
        <v>1296</v>
      </c>
      <c r="D15" s="161">
        <v>250</v>
      </c>
      <c r="E15" s="161">
        <v>250</v>
      </c>
      <c r="F15" s="162">
        <v>100</v>
      </c>
    </row>
    <row r="16" s="145" customFormat="1" ht="39" customHeight="1" spans="1:6">
      <c r="A16" s="155"/>
      <c r="B16" s="156"/>
      <c r="C16" s="163" t="s">
        <v>1297</v>
      </c>
      <c r="D16" s="161">
        <v>1481</v>
      </c>
      <c r="E16" s="161">
        <v>1481</v>
      </c>
      <c r="F16" s="162">
        <v>100</v>
      </c>
    </row>
    <row r="17" s="145" customFormat="1" ht="39" customHeight="1" spans="1:6">
      <c r="A17" s="155"/>
      <c r="B17" s="156"/>
      <c r="C17" s="163" t="s">
        <v>1298</v>
      </c>
      <c r="D17" s="161">
        <v>972</v>
      </c>
      <c r="E17" s="161">
        <v>972</v>
      </c>
      <c r="F17" s="162">
        <v>100</v>
      </c>
    </row>
    <row r="18" s="145" customFormat="1" ht="39" customHeight="1" spans="1:6">
      <c r="A18" s="155"/>
      <c r="B18" s="156"/>
      <c r="C18" s="163" t="s">
        <v>1299</v>
      </c>
      <c r="D18" s="161"/>
      <c r="E18" s="161"/>
      <c r="F18" s="162"/>
    </row>
    <row r="19" s="145" customFormat="1" ht="39" customHeight="1" spans="1:6">
      <c r="A19" s="155"/>
      <c r="B19" s="156"/>
      <c r="C19" s="163" t="s">
        <v>1300</v>
      </c>
      <c r="D19" s="161"/>
      <c r="E19" s="161"/>
      <c r="F19" s="162"/>
    </row>
    <row r="20" s="145" customFormat="1" ht="39" customHeight="1" spans="1:6">
      <c r="A20" s="155"/>
      <c r="B20" s="156"/>
      <c r="C20" s="163" t="s">
        <v>1301</v>
      </c>
      <c r="D20" s="161"/>
      <c r="E20" s="161"/>
      <c r="F20" s="162"/>
    </row>
    <row r="21" s="145" customFormat="1" ht="39" customHeight="1" spans="1:6">
      <c r="A21" s="155"/>
      <c r="B21" s="156"/>
      <c r="C21" s="164" t="s">
        <v>1302</v>
      </c>
      <c r="D21" s="161"/>
      <c r="E21" s="161"/>
      <c r="F21" s="162"/>
    </row>
    <row r="22" s="145" customFormat="1" ht="39" customHeight="1" spans="1:6">
      <c r="A22" s="155"/>
      <c r="B22" s="156"/>
      <c r="C22" s="163" t="s">
        <v>1303</v>
      </c>
      <c r="D22" s="161"/>
      <c r="E22" s="161"/>
      <c r="F22" s="162"/>
    </row>
    <row r="23" s="145" customFormat="1" ht="39" customHeight="1" spans="1:6">
      <c r="A23" s="155"/>
      <c r="B23" s="156"/>
      <c r="C23" s="163" t="s">
        <v>1304</v>
      </c>
      <c r="D23" s="161">
        <v>773</v>
      </c>
      <c r="E23" s="161">
        <v>773</v>
      </c>
      <c r="F23" s="162">
        <v>100</v>
      </c>
    </row>
    <row r="24" s="145" customFormat="1" ht="39" customHeight="1" spans="1:6">
      <c r="A24" s="155"/>
      <c r="B24" s="156"/>
      <c r="C24" s="163" t="s">
        <v>1305</v>
      </c>
      <c r="D24" s="161">
        <v>2081</v>
      </c>
      <c r="E24" s="161">
        <v>2081</v>
      </c>
      <c r="F24" s="162">
        <v>100</v>
      </c>
    </row>
    <row r="25" s="145" customFormat="1" ht="39" customHeight="1" spans="1:6">
      <c r="A25" s="155"/>
      <c r="B25" s="156"/>
      <c r="C25" s="163" t="s">
        <v>983</v>
      </c>
      <c r="D25" s="161">
        <v>20</v>
      </c>
      <c r="E25" s="161">
        <v>20</v>
      </c>
      <c r="F25" s="162">
        <v>100</v>
      </c>
    </row>
  </sheetData>
  <mergeCells count="2">
    <mergeCell ref="B2:F2"/>
    <mergeCell ref="B3:C3"/>
  </mergeCells>
  <printOptions horizontalCentered="1"/>
  <pageMargins left="0.550694444444444" right="0.550694444444444" top="0.275" bottom="0.393055555555556" header="0.590277777777778" footer="0.156944444444444"/>
  <pageSetup paperSize="9" scale="77" firstPageNumber="126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8"/>
  <sheetViews>
    <sheetView zoomScale="70" zoomScaleNormal="70" topLeftCell="A7" workbookViewId="0">
      <selection activeCell="B8" sqref="B8"/>
    </sheetView>
  </sheetViews>
  <sheetFormatPr defaultColWidth="48.3333333333333" defaultRowHeight="13.5" outlineLevelCol="1"/>
  <cols>
    <col min="1" max="16384" width="48.3333333333333" style="2"/>
  </cols>
  <sheetData>
    <row r="1" ht="34.95" customHeight="1" spans="1:2">
      <c r="A1" s="81" t="s">
        <v>1306</v>
      </c>
      <c r="B1" s="1"/>
    </row>
    <row r="2" ht="52.95" customHeight="1" spans="1:2">
      <c r="A2" s="82" t="s">
        <v>1307</v>
      </c>
      <c r="B2" s="82"/>
    </row>
    <row r="3" ht="31.2" customHeight="1" spans="1:2">
      <c r="A3" s="83"/>
      <c r="B3" s="84" t="s">
        <v>2</v>
      </c>
    </row>
    <row r="4" ht="105" customHeight="1" spans="1:2">
      <c r="A4" s="85" t="s">
        <v>1308</v>
      </c>
      <c r="B4" s="85" t="s">
        <v>1309</v>
      </c>
    </row>
    <row r="5" ht="105" customHeight="1" spans="1:2">
      <c r="A5" s="86" t="s">
        <v>1310</v>
      </c>
      <c r="B5" s="143">
        <v>271548</v>
      </c>
    </row>
    <row r="6" ht="105" customHeight="1" spans="1:2">
      <c r="A6" s="86" t="s">
        <v>1311</v>
      </c>
      <c r="B6" s="143">
        <v>142493</v>
      </c>
    </row>
    <row r="7" ht="105" customHeight="1" spans="1:2">
      <c r="A7" s="86" t="s">
        <v>1312</v>
      </c>
      <c r="B7" s="143">
        <v>95293</v>
      </c>
    </row>
    <row r="8" ht="105" customHeight="1" spans="1:2">
      <c r="A8" s="88" t="s">
        <v>1313</v>
      </c>
      <c r="B8" s="143">
        <v>95293</v>
      </c>
    </row>
    <row r="9" ht="105" customHeight="1" spans="1:2">
      <c r="A9" s="86" t="s">
        <v>1314</v>
      </c>
      <c r="B9" s="143">
        <v>318748</v>
      </c>
    </row>
    <row r="10" ht="14.25" spans="1:2">
      <c r="A10" s="89" t="s">
        <v>1315</v>
      </c>
      <c r="B10" s="90"/>
    </row>
    <row r="11" ht="14.25" spans="1:2">
      <c r="A11" s="91"/>
      <c r="B11" s="90"/>
    </row>
    <row r="12" ht="14.25" spans="1:2">
      <c r="A12" s="92"/>
      <c r="B12" s="90"/>
    </row>
    <row r="13" spans="1:2">
      <c r="A13" s="1"/>
      <c r="B13" s="1"/>
    </row>
    <row r="14" spans="1:2">
      <c r="A14" s="1"/>
      <c r="B14" s="1"/>
    </row>
    <row r="18" ht="33.45" customHeight="1"/>
  </sheetData>
  <mergeCells count="1">
    <mergeCell ref="A2:B2"/>
  </mergeCells>
  <printOptions horizontalCentered="1"/>
  <pageMargins left="0.550694444444444" right="0.550694444444444" top="0.275" bottom="0.393055555555556" header="0.590277777777778" footer="0.156944444444444"/>
  <pageSetup paperSize="9" scale="96" firstPageNumber="126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workbookViewId="0">
      <selection activeCell="B17" sqref="B17"/>
    </sheetView>
  </sheetViews>
  <sheetFormatPr defaultColWidth="47.6666666666667" defaultRowHeight="13.5" outlineLevelRow="5" outlineLevelCol="1"/>
  <cols>
    <col min="1" max="1" width="47.6666666666667" style="1"/>
    <col min="2" max="2" width="42.4416666666667" style="1" customWidth="1"/>
    <col min="3" max="16384" width="47.6666666666667" style="2"/>
  </cols>
  <sheetData>
    <row r="1" ht="28.95" customHeight="1" spans="1:1">
      <c r="A1" s="3" t="s">
        <v>1316</v>
      </c>
    </row>
    <row r="2" ht="22.5" spans="1:2">
      <c r="A2" s="4" t="s">
        <v>1317</v>
      </c>
      <c r="B2" s="4"/>
    </row>
    <row r="3" ht="31.95" customHeight="1" spans="1:2">
      <c r="A3" s="5" t="s">
        <v>1318</v>
      </c>
      <c r="B3" s="6" t="s">
        <v>2</v>
      </c>
    </row>
    <row r="4" ht="29.55" customHeight="1" spans="1:2">
      <c r="A4" s="7" t="s">
        <v>1319</v>
      </c>
      <c r="B4" s="7" t="s">
        <v>1320</v>
      </c>
    </row>
    <row r="5" ht="30.6" customHeight="1" spans="1:2">
      <c r="A5" s="8" t="s">
        <v>1321</v>
      </c>
      <c r="B5" s="142">
        <v>320639</v>
      </c>
    </row>
    <row r="6" ht="30.6" customHeight="1" spans="1:2">
      <c r="A6" s="10" t="s">
        <v>1322</v>
      </c>
      <c r="B6" s="142">
        <v>320639</v>
      </c>
    </row>
  </sheetData>
  <mergeCells count="1">
    <mergeCell ref="A2:B2"/>
  </mergeCells>
  <printOptions horizontalCentered="1"/>
  <pageMargins left="0.550694444444444" right="0.550694444444444" top="0.275" bottom="0.393055555555556" header="0.590277777777778" footer="0.156944444444444"/>
  <pageSetup paperSize="9" firstPageNumber="126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A3" sqref="A3"/>
    </sheetView>
  </sheetViews>
  <sheetFormatPr defaultColWidth="43.8833333333333" defaultRowHeight="14.25" outlineLevelCol="4"/>
  <cols>
    <col min="1" max="1" width="54.6666666666667" style="131" customWidth="1"/>
    <col min="2" max="2" width="18.3333333333333" style="131" customWidth="1"/>
    <col min="3" max="3" width="19.4416666666667" style="131" customWidth="1"/>
    <col min="4" max="4" width="20.4416666666667" style="131" customWidth="1"/>
    <col min="5" max="5" width="20.1083333333333" style="131" customWidth="1"/>
    <col min="6" max="16384" width="43.8833333333333" style="131"/>
  </cols>
  <sheetData>
    <row r="1" s="23" customFormat="1" ht="27" customHeight="1" spans="1:2">
      <c r="A1" s="132" t="s">
        <v>1323</v>
      </c>
      <c r="B1" s="26"/>
    </row>
    <row r="2" ht="45.6" customHeight="1" spans="1:5">
      <c r="A2" s="122" t="s">
        <v>1324</v>
      </c>
      <c r="B2" s="122"/>
      <c r="C2" s="122"/>
      <c r="D2" s="122"/>
      <c r="E2" s="122"/>
    </row>
    <row r="3" s="129" customFormat="1" ht="23.55" customHeight="1" spans="2:5">
      <c r="B3" s="133"/>
      <c r="E3" s="133" t="s">
        <v>2</v>
      </c>
    </row>
    <row r="4" s="129" customFormat="1" ht="36.6" customHeight="1" spans="1:5">
      <c r="A4" s="134" t="s">
        <v>1325</v>
      </c>
      <c r="B4" s="49" t="s">
        <v>4</v>
      </c>
      <c r="C4" s="49" t="s">
        <v>5</v>
      </c>
      <c r="D4" s="49" t="s">
        <v>6</v>
      </c>
      <c r="E4" s="50" t="s">
        <v>7</v>
      </c>
    </row>
    <row r="5" s="129" customFormat="1" ht="58.2" customHeight="1" spans="1:5">
      <c r="A5" s="135" t="s">
        <v>1326</v>
      </c>
      <c r="B5" s="136"/>
      <c r="C5" s="137"/>
      <c r="D5" s="137"/>
      <c r="E5" s="137"/>
    </row>
    <row r="6" s="129" customFormat="1" ht="58.2" customHeight="1" spans="1:5">
      <c r="A6" s="135" t="s">
        <v>1327</v>
      </c>
      <c r="B6" s="138"/>
      <c r="C6" s="137"/>
      <c r="D6" s="137"/>
      <c r="E6" s="137"/>
    </row>
    <row r="7" s="129" customFormat="1" ht="58.2" customHeight="1" spans="1:5">
      <c r="A7" s="135" t="s">
        <v>1328</v>
      </c>
      <c r="B7" s="138">
        <v>160</v>
      </c>
      <c r="C7" s="137">
        <v>162</v>
      </c>
      <c r="D7" s="137">
        <v>162</v>
      </c>
      <c r="E7" s="137">
        <v>100</v>
      </c>
    </row>
    <row r="8" s="130" customFormat="1" ht="58.2" customHeight="1" spans="1:5">
      <c r="A8" s="135" t="s">
        <v>1329</v>
      </c>
      <c r="B8" s="138"/>
      <c r="C8" s="139"/>
      <c r="D8" s="139"/>
      <c r="E8" s="139"/>
    </row>
    <row r="9" s="129" customFormat="1" ht="58.2" customHeight="1" spans="1:5">
      <c r="A9" s="135" t="s">
        <v>1330</v>
      </c>
      <c r="B9" s="138">
        <v>200</v>
      </c>
      <c r="C9" s="137">
        <v>126</v>
      </c>
      <c r="D9" s="137">
        <v>126</v>
      </c>
      <c r="E9" s="137">
        <v>100</v>
      </c>
    </row>
    <row r="10" s="129" customFormat="1" ht="58.2" customHeight="1" spans="1:5">
      <c r="A10" s="135" t="s">
        <v>1331</v>
      </c>
      <c r="B10" s="138">
        <v>3100</v>
      </c>
      <c r="C10" s="137">
        <v>4000</v>
      </c>
      <c r="D10" s="137">
        <v>4000</v>
      </c>
      <c r="E10" s="137">
        <v>100</v>
      </c>
    </row>
    <row r="11" s="129" customFormat="1" ht="58.2" customHeight="1" spans="1:5">
      <c r="A11" s="135" t="s">
        <v>1332</v>
      </c>
      <c r="B11" s="138">
        <v>150</v>
      </c>
      <c r="C11" s="137">
        <v>0</v>
      </c>
      <c r="D11" s="137">
        <v>0</v>
      </c>
      <c r="E11" s="137"/>
    </row>
    <row r="12" s="129" customFormat="1" ht="58.2" customHeight="1" spans="1:5">
      <c r="A12" s="135" t="s">
        <v>1333</v>
      </c>
      <c r="B12" s="138">
        <v>125000</v>
      </c>
      <c r="C12" s="137">
        <v>123008</v>
      </c>
      <c r="D12" s="137">
        <v>123008</v>
      </c>
      <c r="E12" s="137">
        <v>100</v>
      </c>
    </row>
    <row r="13" s="129" customFormat="1" ht="58.2" customHeight="1" spans="1:5">
      <c r="A13" s="135" t="s">
        <v>1334</v>
      </c>
      <c r="B13" s="138"/>
      <c r="C13" s="137"/>
      <c r="D13" s="137"/>
      <c r="E13" s="137"/>
    </row>
    <row r="14" s="129" customFormat="1" ht="58.2" customHeight="1" spans="1:5">
      <c r="A14" s="135" t="s">
        <v>1335</v>
      </c>
      <c r="B14" s="138"/>
      <c r="C14" s="137"/>
      <c r="D14" s="137"/>
      <c r="E14" s="137"/>
    </row>
    <row r="15" s="129" customFormat="1" ht="58.2" customHeight="1" spans="1:5">
      <c r="A15" s="135" t="s">
        <v>1336</v>
      </c>
      <c r="B15" s="138">
        <v>1700</v>
      </c>
      <c r="C15" s="137">
        <v>4308</v>
      </c>
      <c r="D15" s="137">
        <v>4308</v>
      </c>
      <c r="E15" s="137">
        <v>100</v>
      </c>
    </row>
    <row r="16" s="129" customFormat="1" ht="58.2" customHeight="1" spans="1:5">
      <c r="A16" s="135" t="s">
        <v>1337</v>
      </c>
      <c r="B16" s="138"/>
      <c r="C16" s="137"/>
      <c r="D16" s="137"/>
      <c r="E16" s="137"/>
    </row>
    <row r="17" s="129" customFormat="1" ht="58.2" customHeight="1" spans="1:5">
      <c r="A17" s="135" t="s">
        <v>1338</v>
      </c>
      <c r="B17" s="138"/>
      <c r="C17" s="137"/>
      <c r="D17" s="137"/>
      <c r="E17" s="137"/>
    </row>
    <row r="18" s="129" customFormat="1" ht="58.2" customHeight="1" spans="1:5">
      <c r="A18" s="135" t="s">
        <v>1339</v>
      </c>
      <c r="B18" s="138"/>
      <c r="C18" s="137"/>
      <c r="D18" s="137"/>
      <c r="E18" s="137"/>
    </row>
    <row r="19" s="129" customFormat="1" ht="58.2" customHeight="1" spans="1:5">
      <c r="A19" s="135" t="s">
        <v>1340</v>
      </c>
      <c r="B19" s="138"/>
      <c r="C19" s="137"/>
      <c r="D19" s="137"/>
      <c r="E19" s="137"/>
    </row>
    <row r="20" s="129" customFormat="1" ht="58.2" customHeight="1" spans="1:5">
      <c r="A20" s="135" t="s">
        <v>1341</v>
      </c>
      <c r="B20" s="138"/>
      <c r="C20" s="137"/>
      <c r="D20" s="137"/>
      <c r="E20" s="137"/>
    </row>
    <row r="21" s="129" customFormat="1" ht="58.2" customHeight="1" spans="1:5">
      <c r="A21" s="135" t="s">
        <v>1342</v>
      </c>
      <c r="B21" s="138">
        <v>1300</v>
      </c>
      <c r="C21" s="137">
        <v>6</v>
      </c>
      <c r="D21" s="137">
        <v>6</v>
      </c>
      <c r="E21" s="137">
        <v>100</v>
      </c>
    </row>
    <row r="22" s="129" customFormat="1" ht="58.2" customHeight="1" spans="1:5">
      <c r="A22" s="140" t="s">
        <v>1343</v>
      </c>
      <c r="B22" s="141">
        <f>SUM(B5:B21)</f>
        <v>131610</v>
      </c>
      <c r="C22" s="141">
        <f t="shared" ref="C22:D22" si="0">SUM(C5:C21)</f>
        <v>131610</v>
      </c>
      <c r="D22" s="141">
        <f t="shared" si="0"/>
        <v>131610</v>
      </c>
      <c r="E22" s="137"/>
    </row>
  </sheetData>
  <mergeCells count="1">
    <mergeCell ref="A2:E2"/>
  </mergeCells>
  <printOptions horizontalCentered="1"/>
  <pageMargins left="0.550694444444444" right="0.550694444444444" top="0.275" bottom="0.393055555555556" header="0.590277777777778" footer="0.156944444444444"/>
  <pageSetup paperSize="9" scale="69" firstPageNumber="1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本级一般收入</vt:lpstr>
      <vt:lpstr>本级一般支出</vt:lpstr>
      <vt:lpstr>本级一般平衡</vt:lpstr>
      <vt:lpstr>省对市县补助</vt:lpstr>
      <vt:lpstr>本级基本支出</vt:lpstr>
      <vt:lpstr>预算内基本建设</vt:lpstr>
      <vt:lpstr>一般债务余额</vt:lpstr>
      <vt:lpstr>一般债务分地区</vt:lpstr>
      <vt:lpstr>本级基金收入</vt:lpstr>
      <vt:lpstr>本级基金支出</vt:lpstr>
      <vt:lpstr>本级基金平衡</vt:lpstr>
      <vt:lpstr>省对市县基金补助</vt:lpstr>
      <vt:lpstr>专项债务余额</vt:lpstr>
      <vt:lpstr>专项债务分地区</vt:lpstr>
      <vt:lpstr>本级国资收入</vt:lpstr>
      <vt:lpstr>本级国资支出</vt:lpstr>
      <vt:lpstr>本级社保收入</vt:lpstr>
      <vt:lpstr>本级社保支出</vt:lpstr>
      <vt:lpstr>债务余额汇总</vt:lpstr>
      <vt:lpstr>分地区限额汇总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2017-10-26T07:45:08Z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